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1980" windowHeight="1230" activeTab="2"/>
  </bookViews>
  <sheets>
    <sheet name="По разделам 2019" sheetId="1" r:id="rId1"/>
    <sheet name="По видам 2019" sheetId="3" r:id="rId2"/>
    <sheet name="Ведомственная 2019" sheetId="4" r:id="rId3"/>
    <sheet name="Лист1" sheetId="5" r:id="rId4"/>
  </sheets>
  <calcPr calcId="144525"/>
</workbook>
</file>

<file path=xl/calcChain.xml><?xml version="1.0" encoding="utf-8"?>
<calcChain xmlns="http://schemas.openxmlformats.org/spreadsheetml/2006/main">
  <c r="G359" i="4" l="1"/>
  <c r="H9" i="3" l="1"/>
  <c r="H8" i="3" s="1"/>
  <c r="H13" i="3"/>
  <c r="H14" i="3"/>
  <c r="H15" i="3"/>
  <c r="H16" i="3"/>
  <c r="H20" i="3"/>
  <c r="H22" i="3"/>
  <c r="H23" i="3"/>
  <c r="H24" i="3"/>
  <c r="H27" i="3"/>
  <c r="H29" i="3"/>
  <c r="H28" i="3" s="1"/>
  <c r="H31" i="3"/>
  <c r="H33" i="3"/>
  <c r="H34" i="3"/>
  <c r="H35" i="3"/>
  <c r="H37" i="3"/>
  <c r="H38" i="3"/>
  <c r="H40" i="3"/>
  <c r="H41" i="3"/>
  <c r="H43" i="3"/>
  <c r="H44" i="3"/>
  <c r="H46" i="3"/>
  <c r="H47" i="3"/>
  <c r="H49" i="3"/>
  <c r="H48" i="3" s="1"/>
  <c r="H53" i="3"/>
  <c r="H52" i="3" s="1"/>
  <c r="H57" i="3"/>
  <c r="H58" i="3"/>
  <c r="H59" i="3"/>
  <c r="H61" i="3"/>
  <c r="H62" i="3"/>
  <c r="H63" i="3"/>
  <c r="H65" i="3"/>
  <c r="H68" i="3"/>
  <c r="H72" i="3"/>
  <c r="H77" i="3"/>
  <c r="H78" i="3"/>
  <c r="H80" i="3"/>
  <c r="H82" i="3"/>
  <c r="H81" i="3" s="1"/>
  <c r="H84" i="3"/>
  <c r="H85" i="3"/>
  <c r="H87" i="3"/>
  <c r="H89" i="3"/>
  <c r="H90" i="3"/>
  <c r="H93" i="3"/>
  <c r="H94" i="3"/>
  <c r="H95" i="3"/>
  <c r="H96" i="3"/>
  <c r="H98" i="3"/>
  <c r="H99" i="3"/>
  <c r="H100" i="3"/>
  <c r="H102" i="3"/>
  <c r="H106" i="3"/>
  <c r="H107" i="3"/>
  <c r="H111" i="3"/>
  <c r="H113" i="3"/>
  <c r="H115" i="3"/>
  <c r="H114" i="3" s="1"/>
  <c r="H119" i="3"/>
  <c r="H120" i="3"/>
  <c r="H124" i="3"/>
  <c r="H128" i="3"/>
  <c r="H129" i="3"/>
  <c r="H134" i="3"/>
  <c r="H135" i="3"/>
  <c r="H136" i="3"/>
  <c r="H139" i="3"/>
  <c r="H144" i="3"/>
  <c r="H149" i="3"/>
  <c r="H154" i="3"/>
  <c r="H156" i="3"/>
  <c r="H160" i="3"/>
  <c r="H164" i="3"/>
  <c r="H166" i="3"/>
  <c r="H171" i="3"/>
  <c r="H172" i="3"/>
  <c r="H176" i="3"/>
  <c r="H181" i="3"/>
  <c r="H180" i="3" s="1"/>
  <c r="H183" i="3"/>
  <c r="H184" i="3"/>
  <c r="H185" i="3"/>
  <c r="H187" i="3"/>
  <c r="H186" i="3" s="1"/>
  <c r="H189" i="3"/>
  <c r="H188" i="3" s="1"/>
  <c r="H191" i="3"/>
  <c r="H195" i="3"/>
  <c r="H196" i="3"/>
  <c r="H197" i="3"/>
  <c r="H201" i="3"/>
  <c r="H202" i="3"/>
  <c r="H203" i="3"/>
  <c r="H207" i="3"/>
  <c r="H209" i="3"/>
  <c r="H208" i="3" s="1"/>
  <c r="H213" i="3"/>
  <c r="H212" i="3" s="1"/>
  <c r="H219" i="3"/>
  <c r="H220" i="3"/>
  <c r="H225" i="3"/>
  <c r="H226" i="3"/>
  <c r="H228" i="3"/>
  <c r="H229" i="3"/>
  <c r="H230" i="3"/>
  <c r="H232" i="3"/>
  <c r="H234" i="3"/>
  <c r="H233" i="3" s="1"/>
  <c r="H236" i="3"/>
  <c r="H238" i="3"/>
  <c r="H237" i="3" s="1"/>
  <c r="H239" i="3"/>
  <c r="H241" i="3"/>
  <c r="H240" i="3" s="1"/>
  <c r="H243" i="3"/>
  <c r="H242" i="3" s="1"/>
  <c r="H245" i="3"/>
  <c r="H247" i="3"/>
  <c r="H249" i="3"/>
  <c r="H253" i="3"/>
  <c r="H257" i="3"/>
  <c r="H256" i="3" s="1"/>
  <c r="H259" i="3"/>
  <c r="H261" i="3"/>
  <c r="H263" i="3"/>
  <c r="H268" i="3"/>
  <c r="H269" i="3"/>
  <c r="H270" i="3"/>
  <c r="H272" i="3"/>
  <c r="H274" i="3"/>
  <c r="H276" i="3"/>
  <c r="H278" i="3"/>
  <c r="H280" i="3"/>
  <c r="H282" i="3"/>
  <c r="H284" i="3"/>
  <c r="H286" i="3"/>
  <c r="H288" i="3"/>
  <c r="H290" i="3"/>
  <c r="H292" i="3"/>
  <c r="H293" i="3"/>
  <c r="H295" i="3"/>
  <c r="H297" i="3"/>
  <c r="H301" i="3"/>
  <c r="H302" i="3"/>
  <c r="H303" i="3"/>
  <c r="H305" i="3"/>
  <c r="H308" i="3"/>
  <c r="H310" i="3"/>
  <c r="H314" i="3"/>
  <c r="H318" i="3"/>
  <c r="H319" i="3"/>
  <c r="H320" i="3"/>
  <c r="H321" i="3"/>
  <c r="H323" i="3"/>
  <c r="H327" i="3"/>
  <c r="H331" i="3"/>
  <c r="H335" i="3"/>
  <c r="H338" i="3"/>
  <c r="H337" i="3" s="1"/>
  <c r="H340" i="3"/>
  <c r="H345" i="3"/>
  <c r="H344" i="3" s="1"/>
  <c r="H343" i="3" s="1"/>
  <c r="H349" i="3"/>
  <c r="H348" i="3" s="1"/>
  <c r="H351" i="3"/>
  <c r="H352" i="3"/>
  <c r="H353" i="3"/>
  <c r="H355" i="3"/>
  <c r="H358" i="3"/>
  <c r="H357" i="3" s="1"/>
  <c r="H363" i="3"/>
  <c r="H364" i="3"/>
  <c r="H362" i="3" s="1"/>
  <c r="H369" i="3"/>
  <c r="H371" i="3"/>
  <c r="H373" i="3"/>
  <c r="H374" i="3"/>
  <c r="H375" i="3"/>
  <c r="H376" i="3"/>
  <c r="H377" i="3"/>
  <c r="H379" i="3"/>
  <c r="H380" i="3"/>
  <c r="H381" i="3"/>
  <c r="H383" i="3"/>
  <c r="H385" i="3"/>
  <c r="H386" i="3"/>
  <c r="H387" i="3"/>
  <c r="H391" i="3"/>
  <c r="H392" i="3"/>
  <c r="H396" i="3"/>
  <c r="H397" i="3"/>
  <c r="H401" i="3"/>
  <c r="H402" i="3"/>
  <c r="H404" i="3"/>
  <c r="H403" i="3" s="1"/>
  <c r="H406" i="3"/>
  <c r="H405" i="3" s="1"/>
  <c r="H408" i="3"/>
  <c r="H407" i="3" s="1"/>
  <c r="H412" i="3"/>
  <c r="H413" i="3"/>
  <c r="H416" i="3"/>
  <c r="H417" i="3"/>
  <c r="H418" i="3"/>
  <c r="H420" i="3"/>
  <c r="H422" i="3"/>
  <c r="H427" i="3"/>
  <c r="H432" i="3"/>
  <c r="H433" i="3"/>
  <c r="H435" i="3"/>
  <c r="H434" i="3" s="1"/>
  <c r="H439" i="3"/>
  <c r="H440" i="3"/>
  <c r="H441" i="3"/>
  <c r="H443" i="3"/>
  <c r="H446" i="3"/>
  <c r="H447" i="3"/>
  <c r="H449" i="3"/>
  <c r="H450" i="3"/>
  <c r="H453" i="3"/>
  <c r="H454" i="3"/>
  <c r="H458" i="3"/>
  <c r="H459" i="3"/>
  <c r="H462" i="3"/>
  <c r="H463" i="3"/>
  <c r="H465" i="3"/>
  <c r="H466" i="3"/>
  <c r="H470" i="3"/>
  <c r="H471" i="3"/>
  <c r="H473" i="3"/>
  <c r="H474" i="3"/>
  <c r="H475" i="3"/>
  <c r="H480" i="3"/>
  <c r="H481" i="3"/>
  <c r="H482" i="3"/>
  <c r="H489" i="3"/>
  <c r="H493" i="3"/>
  <c r="H495" i="3"/>
  <c r="F45" i="1" s="1"/>
  <c r="H127" i="3" l="1"/>
  <c r="H83" i="3"/>
  <c r="H36" i="3"/>
  <c r="H356" i="3"/>
  <c r="H452" i="3"/>
  <c r="H445" i="3"/>
  <c r="H421" i="3"/>
  <c r="H148" i="3"/>
  <c r="H51" i="3"/>
  <c r="H469" i="3"/>
  <c r="H438" i="3"/>
  <c r="H415" i="3"/>
  <c r="H330" i="3"/>
  <c r="H291" i="3"/>
  <c r="H133" i="3"/>
  <c r="H101" i="3"/>
  <c r="H426" i="3"/>
  <c r="H411" i="3"/>
  <c r="H400" i="3"/>
  <c r="H390" i="3"/>
  <c r="H307" i="3"/>
  <c r="H231" i="3"/>
  <c r="H206" i="3"/>
  <c r="H182" i="3"/>
  <c r="H175" i="3"/>
  <c r="H86" i="3"/>
  <c r="H30" i="3"/>
  <c r="H492" i="3"/>
  <c r="H461" i="3"/>
  <c r="H370" i="3"/>
  <c r="H342" i="3"/>
  <c r="H248" i="3"/>
  <c r="H235" i="3"/>
  <c r="H211" i="3"/>
  <c r="H126" i="3"/>
  <c r="H97" i="3"/>
  <c r="H472" i="3"/>
  <c r="H395" i="3"/>
  <c r="H368" i="3"/>
  <c r="H313" i="3"/>
  <c r="H283" i="3"/>
  <c r="H275" i="3"/>
  <c r="H258" i="3"/>
  <c r="H64" i="3"/>
  <c r="H488" i="3"/>
  <c r="H479" i="3"/>
  <c r="H464" i="3"/>
  <c r="H448" i="3"/>
  <c r="H442" i="3"/>
  <c r="H431" i="3"/>
  <c r="H419" i="3"/>
  <c r="H384" i="3"/>
  <c r="H326" i="3"/>
  <c r="H296" i="3"/>
  <c r="H224" i="3"/>
  <c r="H218" i="3"/>
  <c r="H200" i="3"/>
  <c r="H165" i="3"/>
  <c r="H137" i="3"/>
  <c r="H110" i="3"/>
  <c r="H76" i="3"/>
  <c r="H26" i="3"/>
  <c r="H378" i="3"/>
  <c r="H372" i="3"/>
  <c r="H361" i="3"/>
  <c r="H350" i="3"/>
  <c r="H317" i="3"/>
  <c r="H316" i="3" s="1"/>
  <c r="H289" i="3"/>
  <c r="H281" i="3"/>
  <c r="H273" i="3"/>
  <c r="H246" i="3"/>
  <c r="H163" i="3"/>
  <c r="H155" i="3"/>
  <c r="H118" i="3"/>
  <c r="H116" i="3" s="1"/>
  <c r="H71" i="3"/>
  <c r="H45" i="3"/>
  <c r="H39" i="3"/>
  <c r="H19" i="3"/>
  <c r="H457" i="3"/>
  <c r="H382" i="3"/>
  <c r="H354" i="3"/>
  <c r="H339" i="3"/>
  <c r="H334" i="3"/>
  <c r="H322" i="3"/>
  <c r="H309" i="3"/>
  <c r="H304" i="3"/>
  <c r="H300" i="3"/>
  <c r="H294" i="3"/>
  <c r="H287" i="3"/>
  <c r="H279" i="3"/>
  <c r="H271" i="3"/>
  <c r="H262" i="3"/>
  <c r="H252" i="3"/>
  <c r="H244" i="3"/>
  <c r="H190" i="3"/>
  <c r="H179" i="3" s="1"/>
  <c r="H170" i="3"/>
  <c r="H153" i="3"/>
  <c r="H123" i="3"/>
  <c r="H105" i="3"/>
  <c r="H88" i="3"/>
  <c r="H79" i="3"/>
  <c r="H56" i="3"/>
  <c r="H42" i="3"/>
  <c r="H32" i="3"/>
  <c r="H285" i="3"/>
  <c r="H277" i="3"/>
  <c r="H260" i="3"/>
  <c r="H194" i="3"/>
  <c r="H159" i="3"/>
  <c r="H143" i="3"/>
  <c r="H112" i="3"/>
  <c r="H67" i="3"/>
  <c r="H60" i="3"/>
  <c r="H7" i="3"/>
  <c r="H444" i="3"/>
  <c r="H12" i="3"/>
  <c r="H267" i="3"/>
  <c r="H92" i="3"/>
  <c r="H205" i="3"/>
  <c r="H199" i="3"/>
  <c r="H117" i="3"/>
  <c r="H21" i="3"/>
  <c r="I8" i="4"/>
  <c r="I9" i="4"/>
  <c r="I10" i="4"/>
  <c r="I20" i="4"/>
  <c r="I27" i="4"/>
  <c r="I31" i="4"/>
  <c r="I33" i="4"/>
  <c r="I34" i="4"/>
  <c r="I35" i="4"/>
  <c r="I38" i="4"/>
  <c r="I39" i="4"/>
  <c r="I40" i="4"/>
  <c r="I42" i="4"/>
  <c r="I43" i="4"/>
  <c r="I44" i="4"/>
  <c r="I48" i="4"/>
  <c r="I49" i="4"/>
  <c r="I51" i="4"/>
  <c r="I52" i="4"/>
  <c r="I54" i="4"/>
  <c r="I57" i="4"/>
  <c r="I58" i="4"/>
  <c r="I60" i="4"/>
  <c r="I67" i="4"/>
  <c r="I68" i="4"/>
  <c r="I72" i="4"/>
  <c r="I73" i="4"/>
  <c r="I77" i="4"/>
  <c r="I79" i="4"/>
  <c r="I80" i="4"/>
  <c r="I82" i="4"/>
  <c r="I84" i="4"/>
  <c r="I85" i="4"/>
  <c r="I87" i="4"/>
  <c r="I91" i="4"/>
  <c r="I92" i="4"/>
  <c r="I93" i="4"/>
  <c r="I96" i="4"/>
  <c r="I103" i="4"/>
  <c r="I104" i="4"/>
  <c r="I105" i="4"/>
  <c r="I108" i="4"/>
  <c r="I112" i="4"/>
  <c r="I113" i="4"/>
  <c r="I117" i="4"/>
  <c r="I119" i="4"/>
  <c r="I123" i="4"/>
  <c r="I124" i="4"/>
  <c r="I125" i="4"/>
  <c r="I127" i="4"/>
  <c r="I129" i="4"/>
  <c r="I132" i="4"/>
  <c r="I137" i="4"/>
  <c r="I139" i="4"/>
  <c r="I140" i="4"/>
  <c r="I141" i="4"/>
  <c r="I143" i="4"/>
  <c r="I146" i="4"/>
  <c r="I149" i="4"/>
  <c r="I157" i="4"/>
  <c r="I158" i="4"/>
  <c r="I160" i="4"/>
  <c r="I162" i="4"/>
  <c r="I166" i="4"/>
  <c r="I178" i="4"/>
  <c r="I198" i="4"/>
  <c r="I199" i="4"/>
  <c r="I201" i="4"/>
  <c r="I202" i="4"/>
  <c r="I208" i="4"/>
  <c r="I213" i="4"/>
  <c r="I217" i="4"/>
  <c r="I218" i="4"/>
  <c r="I220" i="4"/>
  <c r="I231" i="4"/>
  <c r="I232" i="4"/>
  <c r="I233" i="4"/>
  <c r="I234" i="4"/>
  <c r="I235" i="4"/>
  <c r="I236" i="4"/>
  <c r="I237" i="4"/>
  <c r="I239" i="4"/>
  <c r="I243" i="4"/>
  <c r="I244" i="4"/>
  <c r="I248" i="4"/>
  <c r="I251" i="4"/>
  <c r="I254" i="4"/>
  <c r="I255" i="4"/>
  <c r="I267" i="4"/>
  <c r="I269" i="4"/>
  <c r="I274" i="4"/>
  <c r="I275" i="4"/>
  <c r="I280" i="4"/>
  <c r="I282" i="4"/>
  <c r="I287" i="4"/>
  <c r="I290" i="4"/>
  <c r="I291" i="4"/>
  <c r="I293" i="4"/>
  <c r="I297" i="4"/>
  <c r="I303" i="4"/>
  <c r="I308" i="4"/>
  <c r="I310" i="4"/>
  <c r="I314" i="4"/>
  <c r="I317" i="4"/>
  <c r="I318" i="4"/>
  <c r="I319" i="4"/>
  <c r="I323" i="4"/>
  <c r="I328" i="4"/>
  <c r="I331" i="4"/>
  <c r="I335" i="4"/>
  <c r="I337" i="4"/>
  <c r="I342" i="4"/>
  <c r="I343" i="4"/>
  <c r="I345" i="4"/>
  <c r="I347" i="4"/>
  <c r="I349" i="4"/>
  <c r="I351" i="4"/>
  <c r="I353" i="4"/>
  <c r="I355" i="4"/>
  <c r="I356" i="4"/>
  <c r="I358" i="4"/>
  <c r="I360" i="4"/>
  <c r="I362" i="4"/>
  <c r="I364" i="4"/>
  <c r="I370" i="4"/>
  <c r="I374" i="4"/>
  <c r="I376" i="4"/>
  <c r="I378" i="4"/>
  <c r="I380" i="4"/>
  <c r="I386" i="4"/>
  <c r="I387" i="4"/>
  <c r="I388" i="4"/>
  <c r="I390" i="4"/>
  <c r="I391" i="4"/>
  <c r="I392" i="4"/>
  <c r="I394" i="4"/>
  <c r="I396" i="4"/>
  <c r="I398" i="4"/>
  <c r="I399" i="4"/>
  <c r="I400" i="4"/>
  <c r="I402" i="4"/>
  <c r="I404" i="4"/>
  <c r="I406" i="4"/>
  <c r="I408" i="4"/>
  <c r="I410" i="4"/>
  <c r="I411" i="4"/>
  <c r="I413" i="4"/>
  <c r="I415" i="4"/>
  <c r="I426" i="4"/>
  <c r="I428" i="4"/>
  <c r="I430" i="4"/>
  <c r="I431" i="4"/>
  <c r="I432" i="4"/>
  <c r="I436" i="4"/>
  <c r="I437" i="4"/>
  <c r="I439" i="4"/>
  <c r="I441" i="4"/>
  <c r="I443" i="4"/>
  <c r="I445" i="4"/>
  <c r="I446" i="4"/>
  <c r="I449" i="4"/>
  <c r="I450" i="4"/>
  <c r="I451" i="4"/>
  <c r="I453" i="4"/>
  <c r="I458" i="4"/>
  <c r="I459" i="4"/>
  <c r="I460" i="4"/>
  <c r="I465" i="4"/>
  <c r="I466" i="4"/>
  <c r="I474" i="4"/>
  <c r="I475" i="4"/>
  <c r="I479" i="4"/>
  <c r="I480" i="4"/>
  <c r="I482" i="4"/>
  <c r="I485" i="4"/>
  <c r="I486" i="4"/>
  <c r="I489" i="4"/>
  <c r="I490" i="4"/>
  <c r="I494" i="4"/>
  <c r="I499" i="4"/>
  <c r="I501" i="4"/>
  <c r="I503" i="4"/>
  <c r="I504" i="4"/>
  <c r="I505" i="4"/>
  <c r="I508" i="4"/>
  <c r="I509" i="4"/>
  <c r="I510" i="4"/>
  <c r="I511" i="4"/>
  <c r="I515" i="4"/>
  <c r="I516" i="4"/>
  <c r="I517" i="4"/>
  <c r="I521" i="4"/>
  <c r="I522" i="4"/>
  <c r="I526" i="4"/>
  <c r="I527" i="4"/>
  <c r="I534" i="4"/>
  <c r="I535" i="4"/>
  <c r="I536" i="4"/>
  <c r="I538" i="4"/>
  <c r="I542" i="4"/>
  <c r="I543" i="4"/>
  <c r="I558" i="4"/>
  <c r="I559" i="4"/>
  <c r="I561" i="4"/>
  <c r="I562" i="4"/>
  <c r="I563" i="4"/>
  <c r="I570" i="4"/>
  <c r="I576" i="4"/>
  <c r="I577" i="4"/>
  <c r="I579" i="4"/>
  <c r="I580" i="4"/>
  <c r="I581" i="4"/>
  <c r="I582" i="4"/>
  <c r="I584" i="4"/>
  <c r="I586" i="4"/>
  <c r="I587" i="4"/>
  <c r="I588" i="4"/>
  <c r="I591" i="4"/>
  <c r="H7" i="4"/>
  <c r="H6" i="4" s="1"/>
  <c r="H5" i="4" s="1"/>
  <c r="I5" i="4" s="1"/>
  <c r="H13" i="4"/>
  <c r="H12" i="4" s="1"/>
  <c r="H14" i="4"/>
  <c r="H19" i="4"/>
  <c r="H18" i="4" s="1"/>
  <c r="H17" i="4" s="1"/>
  <c r="H16" i="4" s="1"/>
  <c r="I16" i="4" s="1"/>
  <c r="H26" i="4"/>
  <c r="H25" i="4" s="1"/>
  <c r="H24" i="4" s="1"/>
  <c r="I24" i="4" s="1"/>
  <c r="H30" i="4"/>
  <c r="I30" i="4" s="1"/>
  <c r="H32" i="4"/>
  <c r="I32" i="4" s="1"/>
  <c r="H37" i="4"/>
  <c r="I37" i="4" s="1"/>
  <c r="H39" i="4"/>
  <c r="H41" i="4"/>
  <c r="I41" i="4" s="1"/>
  <c r="H43" i="4"/>
  <c r="H47" i="4"/>
  <c r="I47" i="4" s="1"/>
  <c r="H50" i="4"/>
  <c r="I50" i="4" s="1"/>
  <c r="H53" i="4"/>
  <c r="I53" i="4" s="1"/>
  <c r="H56" i="4"/>
  <c r="I56" i="4" s="1"/>
  <c r="H59" i="4"/>
  <c r="I59" i="4" s="1"/>
  <c r="H62" i="4"/>
  <c r="H61" i="4" s="1"/>
  <c r="H63" i="4"/>
  <c r="H67" i="4"/>
  <c r="H66" i="4" s="1"/>
  <c r="H65" i="4" s="1"/>
  <c r="I65" i="4" s="1"/>
  <c r="H71" i="4"/>
  <c r="I71" i="4" s="1"/>
  <c r="H74" i="4"/>
  <c r="H76" i="4"/>
  <c r="I76" i="4" s="1"/>
  <c r="H78" i="4"/>
  <c r="I78" i="4" s="1"/>
  <c r="H81" i="4"/>
  <c r="I81" i="4" s="1"/>
  <c r="H83" i="4"/>
  <c r="I83" i="4" s="1"/>
  <c r="H86" i="4"/>
  <c r="I86" i="4" s="1"/>
  <c r="H90" i="4"/>
  <c r="H89" i="4" s="1"/>
  <c r="H88" i="4" s="1"/>
  <c r="I88" i="4" s="1"/>
  <c r="H95" i="4"/>
  <c r="H94" i="4" s="1"/>
  <c r="H93" i="4" s="1"/>
  <c r="H99" i="4"/>
  <c r="H98" i="4" s="1"/>
  <c r="H97" i="4" s="1"/>
  <c r="H103" i="4"/>
  <c r="H102" i="4" s="1"/>
  <c r="H107" i="4"/>
  <c r="H106" i="4" s="1"/>
  <c r="H105" i="4" s="1"/>
  <c r="H111" i="4"/>
  <c r="H110" i="4" s="1"/>
  <c r="H109" i="4" s="1"/>
  <c r="I109" i="4" s="1"/>
  <c r="H117" i="4"/>
  <c r="H120" i="4"/>
  <c r="H116" i="4" s="1"/>
  <c r="H115" i="4" s="1"/>
  <c r="H114" i="4" s="1"/>
  <c r="I114" i="4" s="1"/>
  <c r="H126" i="4"/>
  <c r="H125" i="4" s="1"/>
  <c r="H124" i="4" s="1"/>
  <c r="H123" i="4" s="1"/>
  <c r="H131" i="4"/>
  <c r="H130" i="4" s="1"/>
  <c r="H129" i="4" s="1"/>
  <c r="H136" i="4"/>
  <c r="I136" i="4" s="1"/>
  <c r="H138" i="4"/>
  <c r="I138" i="4" s="1"/>
  <c r="H142" i="4"/>
  <c r="H141" i="4" s="1"/>
  <c r="H140" i="4" s="1"/>
  <c r="H147" i="4"/>
  <c r="H146" i="4" s="1"/>
  <c r="H145" i="4" s="1"/>
  <c r="I145" i="4" s="1"/>
  <c r="H151" i="4"/>
  <c r="H150" i="4" s="1"/>
  <c r="H152" i="4"/>
  <c r="H157" i="4"/>
  <c r="H159" i="4"/>
  <c r="I159" i="4" s="1"/>
  <c r="H163" i="4"/>
  <c r="H165" i="4"/>
  <c r="I165" i="4" s="1"/>
  <c r="H168" i="4"/>
  <c r="H167" i="4" s="1"/>
  <c r="H169" i="4"/>
  <c r="H175" i="4"/>
  <c r="H177" i="4"/>
  <c r="I177" i="4" s="1"/>
  <c r="H181" i="4"/>
  <c r="H180" i="4" s="1"/>
  <c r="H179" i="4" s="1"/>
  <c r="H183" i="4"/>
  <c r="H182" i="4" s="1"/>
  <c r="H189" i="4"/>
  <c r="H191" i="4"/>
  <c r="H188" i="4" s="1"/>
  <c r="H187" i="4" s="1"/>
  <c r="H186" i="4" s="1"/>
  <c r="H193" i="4"/>
  <c r="H198" i="4"/>
  <c r="H197" i="4" s="1"/>
  <c r="H196" i="4" s="1"/>
  <c r="I196" i="4" s="1"/>
  <c r="H201" i="4"/>
  <c r="H200" i="4" s="1"/>
  <c r="I200" i="4" s="1"/>
  <c r="H206" i="4"/>
  <c r="H205" i="4" s="1"/>
  <c r="H212" i="4"/>
  <c r="I212" i="4" s="1"/>
  <c r="H216" i="4"/>
  <c r="I216" i="4" s="1"/>
  <c r="H219" i="4"/>
  <c r="I219" i="4" s="1"/>
  <c r="H222" i="4"/>
  <c r="H221" i="4" s="1"/>
  <c r="H223" i="4"/>
  <c r="H225" i="4"/>
  <c r="H227" i="4"/>
  <c r="H230" i="4"/>
  <c r="I230" i="4" s="1"/>
  <c r="H233" i="4"/>
  <c r="H237" i="4"/>
  <c r="H236" i="4" s="1"/>
  <c r="H242" i="4"/>
  <c r="H241" i="4" s="1"/>
  <c r="I241" i="4" s="1"/>
  <c r="H246" i="4"/>
  <c r="I246" i="4" s="1"/>
  <c r="H249" i="4"/>
  <c r="I249" i="4" s="1"/>
  <c r="H253" i="4"/>
  <c r="H252" i="4" s="1"/>
  <c r="I252" i="4" s="1"/>
  <c r="H260" i="4"/>
  <c r="H259" i="4" s="1"/>
  <c r="H258" i="4" s="1"/>
  <c r="H257" i="4" s="1"/>
  <c r="H266" i="4"/>
  <c r="H268" i="4"/>
  <c r="I268" i="4" s="1"/>
  <c r="H272" i="4"/>
  <c r="H271" i="4" s="1"/>
  <c r="I271" i="4" s="1"/>
  <c r="H274" i="4"/>
  <c r="H273" i="4" s="1"/>
  <c r="I273" i="4" s="1"/>
  <c r="H279" i="4"/>
  <c r="I279" i="4" s="1"/>
  <c r="H281" i="4"/>
  <c r="I281" i="4" s="1"/>
  <c r="H286" i="4"/>
  <c r="H285" i="4" s="1"/>
  <c r="H284" i="4" s="1"/>
  <c r="I284" i="4" s="1"/>
  <c r="H290" i="4"/>
  <c r="H292" i="4"/>
  <c r="I292" i="4" s="1"/>
  <c r="H296" i="4"/>
  <c r="H295" i="4" s="1"/>
  <c r="H294" i="4" s="1"/>
  <c r="I294" i="4" s="1"/>
  <c r="H302" i="4"/>
  <c r="I302" i="4" s="1"/>
  <c r="H307" i="4"/>
  <c r="I307" i="4" s="1"/>
  <c r="H313" i="4"/>
  <c r="H312" i="4" s="1"/>
  <c r="H311" i="4" s="1"/>
  <c r="H310" i="4" s="1"/>
  <c r="H309" i="4" s="1"/>
  <c r="I309" i="4" s="1"/>
  <c r="H316" i="4"/>
  <c r="H315" i="4" s="1"/>
  <c r="I315" i="4" s="1"/>
  <c r="H318" i="4"/>
  <c r="H317" i="4" s="1"/>
  <c r="H320" i="4"/>
  <c r="I320" i="4" s="1"/>
  <c r="H322" i="4"/>
  <c r="H321" i="4" s="1"/>
  <c r="I321" i="4" s="1"/>
  <c r="H330" i="4"/>
  <c r="H329" i="4" s="1"/>
  <c r="H328" i="4" s="1"/>
  <c r="H327" i="4" s="1"/>
  <c r="I327" i="4" s="1"/>
  <c r="H336" i="4"/>
  <c r="H335" i="4" s="1"/>
  <c r="H334" i="4" s="1"/>
  <c r="H333" i="4" s="1"/>
  <c r="H332" i="4" s="1"/>
  <c r="I332" i="4" s="1"/>
  <c r="H341" i="4"/>
  <c r="H346" i="4"/>
  <c r="H348" i="4"/>
  <c r="H350" i="4"/>
  <c r="H352" i="4"/>
  <c r="H354" i="4"/>
  <c r="H357" i="4"/>
  <c r="H359" i="4"/>
  <c r="H361" i="4"/>
  <c r="H363" i="4"/>
  <c r="H365" i="4"/>
  <c r="H369" i="4"/>
  <c r="H368" i="4" s="1"/>
  <c r="H367" i="4" s="1"/>
  <c r="H373" i="4"/>
  <c r="H375" i="4"/>
  <c r="H377" i="4"/>
  <c r="H379" i="4"/>
  <c r="H381" i="4"/>
  <c r="H385" i="4"/>
  <c r="H389" i="4"/>
  <c r="H391" i="4"/>
  <c r="H393" i="4"/>
  <c r="I393" i="4" s="1"/>
  <c r="H395" i="4"/>
  <c r="I395" i="4" s="1"/>
  <c r="H397" i="4"/>
  <c r="I397" i="4" s="1"/>
  <c r="H399" i="4"/>
  <c r="H401" i="4"/>
  <c r="I401" i="4" s="1"/>
  <c r="H403" i="4"/>
  <c r="I403" i="4" s="1"/>
  <c r="H405" i="4"/>
  <c r="I405" i="4" s="1"/>
  <c r="H407" i="4"/>
  <c r="I407" i="4" s="1"/>
  <c r="H409" i="4"/>
  <c r="I409" i="4" s="1"/>
  <c r="H412" i="4"/>
  <c r="I412" i="4" s="1"/>
  <c r="H414" i="4"/>
  <c r="I414" i="4" s="1"/>
  <c r="H417" i="4"/>
  <c r="H418" i="4"/>
  <c r="H420" i="4"/>
  <c r="H422" i="4"/>
  <c r="H425" i="4"/>
  <c r="H427" i="4"/>
  <c r="I427" i="4" s="1"/>
  <c r="H431" i="4"/>
  <c r="H430" i="4" s="1"/>
  <c r="H429" i="4" s="1"/>
  <c r="I429" i="4" s="1"/>
  <c r="H435" i="4"/>
  <c r="I435" i="4" s="1"/>
  <c r="H440" i="4"/>
  <c r="I440" i="4" s="1"/>
  <c r="H444" i="4"/>
  <c r="H443" i="4" s="1"/>
  <c r="H442" i="4" s="1"/>
  <c r="I442" i="4" s="1"/>
  <c r="H448" i="4"/>
  <c r="H447" i="4" s="1"/>
  <c r="H446" i="4" s="1"/>
  <c r="H452" i="4"/>
  <c r="H451" i="4" s="1"/>
  <c r="H450" i="4" s="1"/>
  <c r="H457" i="4"/>
  <c r="I457" i="4" s="1"/>
  <c r="H459" i="4"/>
  <c r="H464" i="4"/>
  <c r="H463" i="4" s="1"/>
  <c r="H462" i="4" s="1"/>
  <c r="H461" i="4" s="1"/>
  <c r="I461" i="4" s="1"/>
  <c r="H473" i="4"/>
  <c r="H472" i="4" s="1"/>
  <c r="H471" i="4" s="1"/>
  <c r="H470" i="4" s="1"/>
  <c r="I470" i="4" s="1"/>
  <c r="H479" i="4"/>
  <c r="H478" i="4" s="1"/>
  <c r="H477" i="4" s="1"/>
  <c r="I477" i="4" s="1"/>
  <c r="H481" i="4"/>
  <c r="I481" i="4" s="1"/>
  <c r="H485" i="4"/>
  <c r="H484" i="4" s="1"/>
  <c r="I484" i="4" s="1"/>
  <c r="H489" i="4"/>
  <c r="H488" i="4" s="1"/>
  <c r="H487" i="4" s="1"/>
  <c r="I487" i="4" s="1"/>
  <c r="H493" i="4"/>
  <c r="H492" i="4" s="1"/>
  <c r="H491" i="4" s="1"/>
  <c r="I491" i="4" s="1"/>
  <c r="H498" i="4"/>
  <c r="I498" i="4" s="1"/>
  <c r="H500" i="4"/>
  <c r="I500" i="4" s="1"/>
  <c r="H502" i="4"/>
  <c r="I502" i="4" s="1"/>
  <c r="H506" i="4"/>
  <c r="H508" i="4"/>
  <c r="H512" i="4"/>
  <c r="H514" i="4"/>
  <c r="I514" i="4" s="1"/>
  <c r="H516" i="4"/>
  <c r="H520" i="4"/>
  <c r="H519" i="4" s="1"/>
  <c r="H518" i="4" s="1"/>
  <c r="I518" i="4" s="1"/>
  <c r="H525" i="4"/>
  <c r="H524" i="4" s="1"/>
  <c r="I524" i="4" s="1"/>
  <c r="H530" i="4"/>
  <c r="H533" i="4"/>
  <c r="I533" i="4" s="1"/>
  <c r="H535" i="4"/>
  <c r="H537" i="4"/>
  <c r="I537" i="4" s="1"/>
  <c r="H541" i="4"/>
  <c r="H540" i="4" s="1"/>
  <c r="H546" i="4"/>
  <c r="H549" i="4"/>
  <c r="H551" i="4"/>
  <c r="H557" i="4"/>
  <c r="I557" i="4" s="1"/>
  <c r="H562" i="4"/>
  <c r="H568" i="4"/>
  <c r="I568" i="4" s="1"/>
  <c r="H572" i="4"/>
  <c r="H573" i="4"/>
  <c r="H575" i="4"/>
  <c r="I575" i="4" s="1"/>
  <c r="H579" i="4"/>
  <c r="H583" i="4"/>
  <c r="H582" i="4" s="1"/>
  <c r="H581" i="4" s="1"/>
  <c r="H587" i="4"/>
  <c r="H586" i="4" s="1"/>
  <c r="H585" i="4" s="1"/>
  <c r="I585" i="4" s="1"/>
  <c r="I583" i="4" l="1"/>
  <c r="I520" i="4"/>
  <c r="H539" i="4"/>
  <c r="I539" i="4" s="1"/>
  <c r="I540" i="4"/>
  <c r="I541" i="4"/>
  <c r="H523" i="4"/>
  <c r="I523" i="4" s="1"/>
  <c r="I525" i="4"/>
  <c r="I519" i="4"/>
  <c r="H497" i="4"/>
  <c r="I497" i="4" s="1"/>
  <c r="I493" i="4"/>
  <c r="I492" i="4"/>
  <c r="I488" i="4"/>
  <c r="I478" i="4"/>
  <c r="I473" i="4"/>
  <c r="I472" i="4"/>
  <c r="I471" i="4"/>
  <c r="I464" i="4"/>
  <c r="I463" i="4"/>
  <c r="I462" i="4"/>
  <c r="I452" i="4"/>
  <c r="I448" i="4"/>
  <c r="I447" i="4"/>
  <c r="I444" i="4"/>
  <c r="H424" i="4"/>
  <c r="I424" i="4" s="1"/>
  <c r="I425" i="4"/>
  <c r="I334" i="4"/>
  <c r="I333" i="4"/>
  <c r="I336" i="4"/>
  <c r="I330" i="4"/>
  <c r="I329" i="4"/>
  <c r="I322" i="4"/>
  <c r="I316" i="4"/>
  <c r="I313" i="4"/>
  <c r="I312" i="4"/>
  <c r="I311" i="4"/>
  <c r="H301" i="4"/>
  <c r="I296" i="4"/>
  <c r="I295" i="4"/>
  <c r="I286" i="4"/>
  <c r="I285" i="4"/>
  <c r="I272" i="4"/>
  <c r="H265" i="4"/>
  <c r="H487" i="3"/>
  <c r="H486" i="3" s="1"/>
  <c r="I266" i="4"/>
  <c r="I253" i="4"/>
  <c r="I242" i="4"/>
  <c r="H211" i="4"/>
  <c r="H204" i="4"/>
  <c r="I205" i="4"/>
  <c r="I206" i="4"/>
  <c r="I197" i="4"/>
  <c r="H174" i="4"/>
  <c r="I147" i="4"/>
  <c r="I142" i="4"/>
  <c r="I131" i="4"/>
  <c r="I130" i="4"/>
  <c r="I126" i="4"/>
  <c r="I116" i="4"/>
  <c r="I115" i="4"/>
  <c r="I111" i="4"/>
  <c r="I110" i="4"/>
  <c r="I107" i="4"/>
  <c r="I106" i="4"/>
  <c r="H101" i="4"/>
  <c r="I101" i="4" s="1"/>
  <c r="I102" i="4"/>
  <c r="I95" i="4"/>
  <c r="I94" i="4"/>
  <c r="I90" i="4"/>
  <c r="I89" i="4"/>
  <c r="H75" i="3"/>
  <c r="I66" i="4"/>
  <c r="H25" i="3"/>
  <c r="H29" i="4"/>
  <c r="I29" i="4" s="1"/>
  <c r="I26" i="4"/>
  <c r="I25" i="4"/>
  <c r="I18" i="4"/>
  <c r="I17" i="4"/>
  <c r="I19" i="4"/>
  <c r="H21" i="4"/>
  <c r="I21" i="4" s="1"/>
  <c r="I7" i="4"/>
  <c r="I6" i="4"/>
  <c r="H66" i="3"/>
  <c r="H104" i="3"/>
  <c r="H169" i="3"/>
  <c r="H217" i="3"/>
  <c r="H312" i="3"/>
  <c r="H125" i="3"/>
  <c r="H410" i="3"/>
  <c r="H437" i="3"/>
  <c r="H451" i="3"/>
  <c r="H223" i="3"/>
  <c r="H460" i="3"/>
  <c r="H193" i="3"/>
  <c r="H360" i="3"/>
  <c r="H325" i="3"/>
  <c r="H306" i="3"/>
  <c r="H399" i="3"/>
  <c r="H147" i="3"/>
  <c r="H18" i="3"/>
  <c r="H266" i="3"/>
  <c r="H299" i="3"/>
  <c r="H6" i="3"/>
  <c r="H122" i="3"/>
  <c r="H152" i="3"/>
  <c r="H251" i="3"/>
  <c r="H70" i="3"/>
  <c r="H478" i="3"/>
  <c r="H210" i="3"/>
  <c r="H491" i="3"/>
  <c r="H485" i="3"/>
  <c r="H132" i="3"/>
  <c r="H55" i="3"/>
  <c r="H198" i="3"/>
  <c r="H367" i="3"/>
  <c r="H158" i="3"/>
  <c r="H255" i="3"/>
  <c r="H91" i="3"/>
  <c r="H11" i="3"/>
  <c r="H347" i="3"/>
  <c r="H142" i="3"/>
  <c r="H333" i="3"/>
  <c r="H456" i="3"/>
  <c r="H162" i="3"/>
  <c r="H109" i="3"/>
  <c r="H430" i="3"/>
  <c r="H394" i="3"/>
  <c r="H174" i="3"/>
  <c r="H336" i="3"/>
  <c r="H389" i="3"/>
  <c r="H425" i="3"/>
  <c r="H329" i="3"/>
  <c r="H414" i="3"/>
  <c r="H468" i="3"/>
  <c r="H50" i="3"/>
  <c r="H372" i="4"/>
  <c r="H371" i="4" s="1"/>
  <c r="H340" i="4"/>
  <c r="H339" i="4" s="1"/>
  <c r="H306" i="4"/>
  <c r="H384" i="4"/>
  <c r="H70" i="4"/>
  <c r="H135" i="4"/>
  <c r="H144" i="4"/>
  <c r="I144" i="4" s="1"/>
  <c r="H156" i="4"/>
  <c r="H229" i="4"/>
  <c r="I229" i="4" s="1"/>
  <c r="H278" i="4"/>
  <c r="H434" i="4"/>
  <c r="H456" i="4"/>
  <c r="H529" i="4"/>
  <c r="H556" i="4"/>
  <c r="H589" i="4"/>
  <c r="I589" i="4" s="1"/>
  <c r="H483" i="4"/>
  <c r="I483" i="4" s="1"/>
  <c r="H416" i="4"/>
  <c r="I416" i="4" s="1"/>
  <c r="H567" i="4"/>
  <c r="H36" i="4"/>
  <c r="I36" i="4" s="1"/>
  <c r="H545" i="4"/>
  <c r="H544" i="4" s="1"/>
  <c r="H289" i="4"/>
  <c r="H245" i="4"/>
  <c r="H215" i="4"/>
  <c r="H195" i="4"/>
  <c r="G120" i="3"/>
  <c r="I120" i="3" s="1"/>
  <c r="G473" i="4"/>
  <c r="G280" i="3"/>
  <c r="G397" i="4"/>
  <c r="H566" i="4" l="1"/>
  <c r="I566" i="4" s="1"/>
  <c r="I567" i="4"/>
  <c r="H555" i="4"/>
  <c r="I556" i="4"/>
  <c r="H528" i="4"/>
  <c r="I528" i="4" s="1"/>
  <c r="I529" i="4"/>
  <c r="H476" i="4"/>
  <c r="I476" i="4" s="1"/>
  <c r="H455" i="4"/>
  <c r="I456" i="4"/>
  <c r="H383" i="4"/>
  <c r="H300" i="4"/>
  <c r="I301" i="4"/>
  <c r="H288" i="4"/>
  <c r="I289" i="4"/>
  <c r="H277" i="4"/>
  <c r="I278" i="4"/>
  <c r="H264" i="4"/>
  <c r="I265" i="4"/>
  <c r="H240" i="4"/>
  <c r="I240" i="4" s="1"/>
  <c r="I245" i="4"/>
  <c r="H214" i="4"/>
  <c r="I214" i="4" s="1"/>
  <c r="I215" i="4"/>
  <c r="H210" i="4"/>
  <c r="I210" i="4" s="1"/>
  <c r="I211" i="4"/>
  <c r="H203" i="4"/>
  <c r="I203" i="4" s="1"/>
  <c r="I204" i="4"/>
  <c r="H185" i="4"/>
  <c r="I185" i="4" s="1"/>
  <c r="I195" i="4"/>
  <c r="H173" i="4"/>
  <c r="I173" i="4" s="1"/>
  <c r="I174" i="4"/>
  <c r="I156" i="4"/>
  <c r="H134" i="4"/>
  <c r="I135" i="4"/>
  <c r="H69" i="4"/>
  <c r="I69" i="4" s="1"/>
  <c r="I70" i="4"/>
  <c r="H28" i="4"/>
  <c r="I28" i="4" s="1"/>
  <c r="H346" i="3"/>
  <c r="H436" i="3"/>
  <c r="H311" i="3"/>
  <c r="H103" i="3"/>
  <c r="H467" i="3"/>
  <c r="H328" i="3"/>
  <c r="H388" i="3"/>
  <c r="H161" i="3"/>
  <c r="H254" i="3"/>
  <c r="H204" i="3"/>
  <c r="H250" i="3"/>
  <c r="H151" i="3"/>
  <c r="F6" i="1"/>
  <c r="H146" i="3"/>
  <c r="H332" i="3"/>
  <c r="H141" i="3"/>
  <c r="H10" i="3"/>
  <c r="H157" i="3"/>
  <c r="H131" i="3"/>
  <c r="H477" i="3"/>
  <c r="H298" i="3"/>
  <c r="H359" i="3"/>
  <c r="H192" i="3"/>
  <c r="H216" i="3"/>
  <c r="H168" i="3"/>
  <c r="H108" i="3"/>
  <c r="H409" i="3"/>
  <c r="G279" i="3"/>
  <c r="I279" i="3" s="1"/>
  <c r="I280" i="3"/>
  <c r="F9" i="1"/>
  <c r="H424" i="3"/>
  <c r="H173" i="3"/>
  <c r="H393" i="3"/>
  <c r="H429" i="3"/>
  <c r="H54" i="3"/>
  <c r="H484" i="3"/>
  <c r="H490" i="3"/>
  <c r="F43" i="1"/>
  <c r="F42" i="1" s="1"/>
  <c r="H69" i="3"/>
  <c r="H121" i="3"/>
  <c r="H17" i="3"/>
  <c r="H398" i="3"/>
  <c r="H324" i="3"/>
  <c r="H455" i="3"/>
  <c r="H305" i="4"/>
  <c r="I306" i="4"/>
  <c r="H433" i="4"/>
  <c r="I433" i="4" s="1"/>
  <c r="I434" i="4"/>
  <c r="H496" i="4"/>
  <c r="G31" i="3"/>
  <c r="G41" i="4"/>
  <c r="G144" i="3"/>
  <c r="G125" i="4"/>
  <c r="G124" i="4" s="1"/>
  <c r="G123" i="4" s="1"/>
  <c r="G126" i="4"/>
  <c r="G49" i="3"/>
  <c r="G59" i="4"/>
  <c r="H564" i="4" l="1"/>
  <c r="I564" i="4" s="1"/>
  <c r="I555" i="4"/>
  <c r="H366" i="3"/>
  <c r="F32" i="1" s="1"/>
  <c r="F31" i="1" s="1"/>
  <c r="H495" i="4"/>
  <c r="I496" i="4"/>
  <c r="H454" i="4"/>
  <c r="I454" i="4" s="1"/>
  <c r="I455" i="4"/>
  <c r="H265" i="3"/>
  <c r="F27" i="1" s="1"/>
  <c r="H299" i="4"/>
  <c r="I300" i="4"/>
  <c r="H283" i="4"/>
  <c r="I283" i="4" s="1"/>
  <c r="I288" i="4"/>
  <c r="H276" i="4"/>
  <c r="I276" i="4" s="1"/>
  <c r="I277" i="4"/>
  <c r="H263" i="4"/>
  <c r="I263" i="4" s="1"/>
  <c r="I264" i="4"/>
  <c r="H209" i="4"/>
  <c r="I209" i="4" s="1"/>
  <c r="H155" i="4"/>
  <c r="H154" i="4" s="1"/>
  <c r="I154" i="4" s="1"/>
  <c r="I134" i="4"/>
  <c r="H133" i="4"/>
  <c r="H23" i="4"/>
  <c r="I23" i="4" s="1"/>
  <c r="H215" i="3"/>
  <c r="H423" i="3"/>
  <c r="F36" i="1"/>
  <c r="F7" i="1"/>
  <c r="H74" i="3"/>
  <c r="G30" i="3"/>
  <c r="I30" i="3" s="1"/>
  <c r="I31" i="3"/>
  <c r="F10" i="1"/>
  <c r="F34" i="1"/>
  <c r="F30" i="1"/>
  <c r="H476" i="3"/>
  <c r="F39" i="1"/>
  <c r="F38" i="1" s="1"/>
  <c r="F37" i="1"/>
  <c r="H341" i="3"/>
  <c r="G143" i="3"/>
  <c r="I144" i="3"/>
  <c r="H483" i="3"/>
  <c r="F41" i="1"/>
  <c r="F40" i="1" s="1"/>
  <c r="H167" i="3"/>
  <c r="H178" i="3"/>
  <c r="F14" i="1"/>
  <c r="G48" i="3"/>
  <c r="I48" i="3" s="1"/>
  <c r="I49" i="3"/>
  <c r="H315" i="3"/>
  <c r="F8" i="1"/>
  <c r="F11" i="1"/>
  <c r="F35" i="1"/>
  <c r="H150" i="3"/>
  <c r="H140" i="3"/>
  <c r="F17" i="1"/>
  <c r="F22" i="1"/>
  <c r="H222" i="3"/>
  <c r="H304" i="4"/>
  <c r="I304" i="4" s="1"/>
  <c r="I305" i="4"/>
  <c r="G87" i="3"/>
  <c r="G81" i="4"/>
  <c r="G402" i="3"/>
  <c r="I402" i="3" s="1"/>
  <c r="G313" i="4"/>
  <c r="G312" i="4" s="1"/>
  <c r="G311" i="4" s="1"/>
  <c r="G310" i="4" s="1"/>
  <c r="G309" i="4" s="1"/>
  <c r="G191" i="3"/>
  <c r="G181" i="3"/>
  <c r="G165" i="4"/>
  <c r="H365" i="3" l="1"/>
  <c r="H553" i="4"/>
  <c r="I553" i="4" s="1"/>
  <c r="I495" i="4"/>
  <c r="H338" i="4"/>
  <c r="H468" i="4" s="1"/>
  <c r="H298" i="4"/>
  <c r="I298" i="4" s="1"/>
  <c r="I299" i="4"/>
  <c r="F33" i="1"/>
  <c r="I155" i="4"/>
  <c r="H128" i="4"/>
  <c r="I128" i="4" s="1"/>
  <c r="I133" i="4"/>
  <c r="G180" i="3"/>
  <c r="I180" i="3" s="1"/>
  <c r="I181" i="3"/>
  <c r="H5" i="3"/>
  <c r="F12" i="1"/>
  <c r="F5" i="1" s="1"/>
  <c r="G190" i="3"/>
  <c r="I190" i="3" s="1"/>
  <c r="I191" i="3"/>
  <c r="G86" i="3"/>
  <c r="I86" i="3" s="1"/>
  <c r="I87" i="3"/>
  <c r="F15" i="1"/>
  <c r="F13" i="1" s="1"/>
  <c r="G142" i="3"/>
  <c r="I143" i="3"/>
  <c r="H214" i="3"/>
  <c r="F24" i="1"/>
  <c r="F23" i="1" s="1"/>
  <c r="F26" i="1"/>
  <c r="H221" i="3"/>
  <c r="H130" i="3"/>
  <c r="H145" i="3"/>
  <c r="F19" i="1"/>
  <c r="F18" i="1"/>
  <c r="F28" i="1"/>
  <c r="H177" i="3"/>
  <c r="F21" i="1"/>
  <c r="F20" i="1" s="1"/>
  <c r="F29" i="1"/>
  <c r="G157" i="4"/>
  <c r="F25" i="1" l="1"/>
  <c r="F16" i="1"/>
  <c r="H324" i="4"/>
  <c r="I324" i="4" s="1"/>
  <c r="H494" i="3"/>
  <c r="G141" i="3"/>
  <c r="I142" i="3"/>
  <c r="G119" i="3"/>
  <c r="G472" i="4"/>
  <c r="G471" i="4" s="1"/>
  <c r="G470" i="4" s="1"/>
  <c r="G314" i="3"/>
  <c r="I314" i="3" s="1"/>
  <c r="G431" i="4"/>
  <c r="G430" i="4" s="1"/>
  <c r="G429" i="4" s="1"/>
  <c r="G41" i="3"/>
  <c r="I41" i="3" s="1"/>
  <c r="G50" i="4"/>
  <c r="G40" i="3"/>
  <c r="I40" i="3" s="1"/>
  <c r="F44" i="1" l="1"/>
  <c r="H590" i="4"/>
  <c r="G118" i="3"/>
  <c r="I118" i="3" s="1"/>
  <c r="I119" i="3"/>
  <c r="G140" i="3"/>
  <c r="I141" i="3"/>
  <c r="G39" i="3"/>
  <c r="I39" i="3" s="1"/>
  <c r="G290" i="3"/>
  <c r="G407" i="4"/>
  <c r="G405" i="4"/>
  <c r="G128" i="3"/>
  <c r="I128" i="3" s="1"/>
  <c r="G111" i="4"/>
  <c r="G427" i="3"/>
  <c r="I427" i="3" s="1"/>
  <c r="G19" i="4"/>
  <c r="G18" i="4" s="1"/>
  <c r="G17" i="4" s="1"/>
  <c r="G16" i="4" s="1"/>
  <c r="E15" i="1" l="1"/>
  <c r="G15" i="1" s="1"/>
  <c r="I140" i="3"/>
  <c r="G289" i="3"/>
  <c r="I289" i="3" s="1"/>
  <c r="I290" i="3"/>
  <c r="G209" i="3"/>
  <c r="G292" i="4"/>
  <c r="G286" i="3"/>
  <c r="G403" i="4"/>
  <c r="G208" i="3" l="1"/>
  <c r="I208" i="3" s="1"/>
  <c r="I209" i="3"/>
  <c r="G285" i="3"/>
  <c r="I285" i="3" s="1"/>
  <c r="I286" i="3"/>
  <c r="G288" i="3"/>
  <c r="G287" i="3" l="1"/>
  <c r="I287" i="3" s="1"/>
  <c r="I288" i="3"/>
  <c r="G387" i="3"/>
  <c r="G514" i="4"/>
  <c r="G257" i="3"/>
  <c r="G373" i="4"/>
  <c r="I373" i="4" s="1"/>
  <c r="G263" i="3"/>
  <c r="I263" i="3" s="1"/>
  <c r="G261" i="3"/>
  <c r="I261" i="3" s="1"/>
  <c r="G259" i="3"/>
  <c r="I259" i="3" s="1"/>
  <c r="G375" i="4"/>
  <c r="I375" i="4" s="1"/>
  <c r="G377" i="4"/>
  <c r="I377" i="4" s="1"/>
  <c r="G379" i="4"/>
  <c r="I379" i="4" s="1"/>
  <c r="G256" i="3" l="1"/>
  <c r="I256" i="3" s="1"/>
  <c r="I257" i="3"/>
  <c r="G386" i="3"/>
  <c r="I386" i="3" s="1"/>
  <c r="I387" i="3"/>
  <c r="G372" i="4"/>
  <c r="I372" i="4" s="1"/>
  <c r="G90" i="3"/>
  <c r="I90" i="3" s="1"/>
  <c r="G583" i="4"/>
  <c r="G582" i="4" s="1"/>
  <c r="G581" i="4" s="1"/>
  <c r="G80" i="3"/>
  <c r="G74" i="4"/>
  <c r="G154" i="3"/>
  <c r="G156" i="3"/>
  <c r="G138" i="4"/>
  <c r="E139" i="4"/>
  <c r="B139" i="4"/>
  <c r="G136" i="4"/>
  <c r="A137" i="4"/>
  <c r="E137" i="4"/>
  <c r="B137" i="4"/>
  <c r="F137" i="4"/>
  <c r="A134" i="4"/>
  <c r="B134" i="4"/>
  <c r="E134" i="4"/>
  <c r="A135" i="4"/>
  <c r="B135" i="4"/>
  <c r="E135" i="4"/>
  <c r="G79" i="3" l="1"/>
  <c r="G153" i="3"/>
  <c r="I153" i="3" s="1"/>
  <c r="I154" i="3"/>
  <c r="G155" i="3"/>
  <c r="I155" i="3" s="1"/>
  <c r="I156" i="3"/>
  <c r="G135" i="4"/>
  <c r="G134" i="4" s="1"/>
  <c r="G247" i="3"/>
  <c r="G363" i="4"/>
  <c r="I363" i="4" s="1"/>
  <c r="G260" i="3"/>
  <c r="I260" i="3" s="1"/>
  <c r="G258" i="3"/>
  <c r="I258" i="3" s="1"/>
  <c r="G193" i="4"/>
  <c r="G191" i="4"/>
  <c r="G189" i="4"/>
  <c r="G188" i="4" s="1"/>
  <c r="G187" i="4" s="1"/>
  <c r="G186" i="4" s="1"/>
  <c r="G246" i="3" l="1"/>
  <c r="I246" i="3" s="1"/>
  <c r="I247" i="3"/>
  <c r="G152" i="3"/>
  <c r="G269" i="3"/>
  <c r="I269" i="3" s="1"/>
  <c r="G151" i="3" l="1"/>
  <c r="I151" i="3" s="1"/>
  <c r="I152" i="3"/>
  <c r="G89" i="3"/>
  <c r="I89" i="3" s="1"/>
  <c r="G83" i="4"/>
  <c r="G9" i="3"/>
  <c r="G26" i="4"/>
  <c r="G25" i="4" s="1"/>
  <c r="G24" i="4" s="1"/>
  <c r="G201" i="4"/>
  <c r="G200" i="4" s="1"/>
  <c r="G166" i="3"/>
  <c r="I166" i="3" s="1"/>
  <c r="G164" i="3"/>
  <c r="G279" i="4"/>
  <c r="G281" i="4"/>
  <c r="G142" i="4"/>
  <c r="G141" i="4" s="1"/>
  <c r="G140" i="4" s="1"/>
  <c r="G133" i="4" s="1"/>
  <c r="G160" i="3"/>
  <c r="G159" i="3" l="1"/>
  <c r="I160" i="3"/>
  <c r="G163" i="3"/>
  <c r="I163" i="3" s="1"/>
  <c r="I164" i="3"/>
  <c r="G8" i="3"/>
  <c r="I9" i="3"/>
  <c r="G278" i="4"/>
  <c r="G277" i="4" s="1"/>
  <c r="G276" i="4" s="1"/>
  <c r="G15" i="3"/>
  <c r="I15" i="3" s="1"/>
  <c r="G253" i="3"/>
  <c r="G369" i="4"/>
  <c r="G435" i="3"/>
  <c r="G219" i="4"/>
  <c r="G172" i="3"/>
  <c r="I172" i="3" s="1"/>
  <c r="G147" i="4"/>
  <c r="G7" i="4"/>
  <c r="G207" i="3"/>
  <c r="G290" i="4"/>
  <c r="G289" i="4" s="1"/>
  <c r="G165" i="3"/>
  <c r="I165" i="3" s="1"/>
  <c r="G434" i="3" l="1"/>
  <c r="I434" i="3" s="1"/>
  <c r="I435" i="3"/>
  <c r="G206" i="3"/>
  <c r="I207" i="3"/>
  <c r="G252" i="3"/>
  <c r="I253" i="3"/>
  <c r="G7" i="3"/>
  <c r="I8" i="3"/>
  <c r="G158" i="3"/>
  <c r="I159" i="3"/>
  <c r="G368" i="4"/>
  <c r="I369" i="4"/>
  <c r="G162" i="3"/>
  <c r="G201" i="3"/>
  <c r="G203" i="3"/>
  <c r="G391" i="3"/>
  <c r="I391" i="3" s="1"/>
  <c r="G175" i="4"/>
  <c r="G177" i="4"/>
  <c r="G161" i="3" l="1"/>
  <c r="I161" i="3" s="1"/>
  <c r="I162" i="3"/>
  <c r="G157" i="3"/>
  <c r="I157" i="3" s="1"/>
  <c r="I158" i="3"/>
  <c r="G251" i="3"/>
  <c r="I252" i="3"/>
  <c r="G202" i="3"/>
  <c r="I202" i="3" s="1"/>
  <c r="I203" i="3"/>
  <c r="G6" i="3"/>
  <c r="I7" i="3"/>
  <c r="G205" i="3"/>
  <c r="I205" i="3" s="1"/>
  <c r="I206" i="3"/>
  <c r="G200" i="3"/>
  <c r="G367" i="4"/>
  <c r="I367" i="4" s="1"/>
  <c r="I368" i="4"/>
  <c r="G150" i="3"/>
  <c r="G174" i="4"/>
  <c r="G173" i="4" s="1"/>
  <c r="G102" i="3"/>
  <c r="G86" i="4"/>
  <c r="E18" i="1" l="1"/>
  <c r="G18" i="1" s="1"/>
  <c r="I150" i="3"/>
  <c r="E6" i="1"/>
  <c r="G6" i="1" s="1"/>
  <c r="I6" i="3"/>
  <c r="G250" i="3"/>
  <c r="I250" i="3" s="1"/>
  <c r="I251" i="3"/>
  <c r="G101" i="3"/>
  <c r="I101" i="3" s="1"/>
  <c r="I102" i="3"/>
  <c r="G199" i="3"/>
  <c r="G464" i="4"/>
  <c r="G330" i="4"/>
  <c r="G329" i="4" s="1"/>
  <c r="G328" i="4" s="1"/>
  <c r="G327" i="4" s="1"/>
  <c r="G480" i="3"/>
  <c r="I480" i="3" s="1"/>
  <c r="G422" i="3"/>
  <c r="G420" i="3"/>
  <c r="G310" i="3"/>
  <c r="G308" i="3"/>
  <c r="G305" i="3"/>
  <c r="G303" i="3"/>
  <c r="G301" i="3"/>
  <c r="G549" i="4"/>
  <c r="G551" i="4"/>
  <c r="G418" i="4"/>
  <c r="G420" i="4"/>
  <c r="G422" i="4"/>
  <c r="G88" i="3"/>
  <c r="I88" i="3" s="1"/>
  <c r="G295" i="3"/>
  <c r="G297" i="3"/>
  <c r="G412" i="4"/>
  <c r="G414" i="4"/>
  <c r="G307" i="3" l="1"/>
  <c r="I307" i="3" s="1"/>
  <c r="I308" i="3"/>
  <c r="G296" i="3"/>
  <c r="I296" i="3" s="1"/>
  <c r="I297" i="3"/>
  <c r="G309" i="3"/>
  <c r="I309" i="3" s="1"/>
  <c r="I310" i="3"/>
  <c r="G294" i="3"/>
  <c r="I294" i="3" s="1"/>
  <c r="I295" i="3"/>
  <c r="G419" i="3"/>
  <c r="G304" i="3"/>
  <c r="G421" i="3"/>
  <c r="G198" i="3"/>
  <c r="I198" i="3" s="1"/>
  <c r="I199" i="3"/>
  <c r="G417" i="4"/>
  <c r="G176" i="3"/>
  <c r="I176" i="3" s="1"/>
  <c r="G336" i="4"/>
  <c r="G335" i="4" s="1"/>
  <c r="G334" i="4" s="1"/>
  <c r="G333" i="4" s="1"/>
  <c r="G332" i="4" s="1"/>
  <c r="G482" i="3"/>
  <c r="G481" i="3"/>
  <c r="I481" i="3" s="1"/>
  <c r="G463" i="4"/>
  <c r="G462" i="4" s="1"/>
  <c r="G461" i="4" s="1"/>
  <c r="G392" i="3"/>
  <c r="I392" i="3" s="1"/>
  <c r="G520" i="4"/>
  <c r="G519" i="4" s="1"/>
  <c r="G518" i="4" s="1"/>
  <c r="G327" i="3"/>
  <c r="G444" i="4"/>
  <c r="G443" i="4" s="1"/>
  <c r="G442" i="4" s="1"/>
  <c r="G43" i="4"/>
  <c r="G213" i="3"/>
  <c r="G296" i="4"/>
  <c r="G295" i="4" s="1"/>
  <c r="G294" i="4" s="1"/>
  <c r="G288" i="4" s="1"/>
  <c r="G212" i="3" l="1"/>
  <c r="I213" i="3"/>
  <c r="G326" i="3"/>
  <c r="I327" i="3"/>
  <c r="G306" i="3"/>
  <c r="I306" i="3" s="1"/>
  <c r="G479" i="3"/>
  <c r="I479" i="3" s="1"/>
  <c r="G390" i="3"/>
  <c r="I390" i="3" s="1"/>
  <c r="G35" i="3"/>
  <c r="G516" i="4"/>
  <c r="G459" i="4"/>
  <c r="G457" i="4"/>
  <c r="G401" i="4"/>
  <c r="G399" i="4"/>
  <c r="G395" i="4"/>
  <c r="G393" i="4"/>
  <c r="G391" i="4"/>
  <c r="G389" i="4"/>
  <c r="I389" i="4" s="1"/>
  <c r="G350" i="4"/>
  <c r="I350" i="4" s="1"/>
  <c r="G274" i="4"/>
  <c r="G273" i="4" s="1"/>
  <c r="G272" i="4" s="1"/>
  <c r="G271" i="4" s="1"/>
  <c r="G216" i="4"/>
  <c r="G215" i="4" s="1"/>
  <c r="G401" i="3"/>
  <c r="G39" i="4"/>
  <c r="G474" i="3"/>
  <c r="I474" i="3" s="1"/>
  <c r="G475" i="3"/>
  <c r="G473" i="3"/>
  <c r="I473" i="3" s="1"/>
  <c r="G253" i="4"/>
  <c r="G252" i="4" s="1"/>
  <c r="G530" i="4"/>
  <c r="G417" i="3"/>
  <c r="G546" i="4"/>
  <c r="G545" i="4" s="1"/>
  <c r="G211" i="3" l="1"/>
  <c r="I212" i="3"/>
  <c r="G325" i="3"/>
  <c r="I326" i="3"/>
  <c r="G472" i="3"/>
  <c r="I472" i="3" s="1"/>
  <c r="G302" i="3"/>
  <c r="G427" i="4"/>
  <c r="G300" i="3"/>
  <c r="G425" i="4"/>
  <c r="G293" i="3"/>
  <c r="I293" i="3" s="1"/>
  <c r="G409" i="4"/>
  <c r="G241" i="3"/>
  <c r="G243" i="3"/>
  <c r="G245" i="3"/>
  <c r="G357" i="4"/>
  <c r="I357" i="4" s="1"/>
  <c r="I359" i="4"/>
  <c r="G361" i="4"/>
  <c r="I361" i="4" s="1"/>
  <c r="G242" i="3" l="1"/>
  <c r="I242" i="3" s="1"/>
  <c r="I243" i="3"/>
  <c r="G210" i="3"/>
  <c r="I211" i="3"/>
  <c r="G240" i="3"/>
  <c r="I240" i="3" s="1"/>
  <c r="I241" i="3"/>
  <c r="G324" i="3"/>
  <c r="I324" i="3" s="1"/>
  <c r="I325" i="3"/>
  <c r="G244" i="3"/>
  <c r="I244" i="3" s="1"/>
  <c r="I245" i="3"/>
  <c r="G424" i="4"/>
  <c r="G416" i="4" s="1"/>
  <c r="G299" i="3"/>
  <c r="G219" i="3"/>
  <c r="G220" i="3"/>
  <c r="I220" i="3" s="1"/>
  <c r="G408" i="3"/>
  <c r="G537" i="4"/>
  <c r="G302" i="4"/>
  <c r="G301" i="4" s="1"/>
  <c r="G300" i="4" s="1"/>
  <c r="G299" i="4" s="1"/>
  <c r="G298" i="4" s="1"/>
  <c r="G197" i="3"/>
  <c r="G169" i="4"/>
  <c r="G168" i="4" s="1"/>
  <c r="G412" i="3"/>
  <c r="I412" i="3" s="1"/>
  <c r="G413" i="3"/>
  <c r="I413" i="3" s="1"/>
  <c r="G541" i="4"/>
  <c r="G540" i="4" s="1"/>
  <c r="G539" i="4" s="1"/>
  <c r="G533" i="4"/>
  <c r="G335" i="3"/>
  <c r="G452" i="4"/>
  <c r="G451" i="4" s="1"/>
  <c r="G450" i="4" s="1"/>
  <c r="G406" i="3"/>
  <c r="G535" i="4"/>
  <c r="G331" i="3"/>
  <c r="G448" i="4"/>
  <c r="G447" i="4" s="1"/>
  <c r="G446" i="4" s="1"/>
  <c r="G249" i="3"/>
  <c r="G512" i="4"/>
  <c r="G365" i="4"/>
  <c r="G443" i="3"/>
  <c r="G227" i="4"/>
  <c r="G124" i="3"/>
  <c r="G107" i="4"/>
  <c r="G106" i="4" s="1"/>
  <c r="G105" i="4" s="1"/>
  <c r="G383" i="3"/>
  <c r="G262" i="3"/>
  <c r="G381" i="4"/>
  <c r="G371" i="4" s="1"/>
  <c r="I371" i="4" s="1"/>
  <c r="G195" i="3"/>
  <c r="G330" i="3" l="1"/>
  <c r="I331" i="3"/>
  <c r="G334" i="3"/>
  <c r="I335" i="3"/>
  <c r="G298" i="3"/>
  <c r="I298" i="3" s="1"/>
  <c r="G123" i="3"/>
  <c r="I124" i="3"/>
  <c r="G407" i="3"/>
  <c r="I407" i="3" s="1"/>
  <c r="I408" i="3"/>
  <c r="I210" i="3"/>
  <c r="G204" i="3"/>
  <c r="G255" i="3"/>
  <c r="I255" i="3" s="1"/>
  <c r="I262" i="3"/>
  <c r="G248" i="3"/>
  <c r="G405" i="3"/>
  <c r="I405" i="3" s="1"/>
  <c r="I406" i="3"/>
  <c r="G442" i="3"/>
  <c r="G254" i="3"/>
  <c r="I254" i="3" s="1"/>
  <c r="G218" i="3"/>
  <c r="I218" i="3" s="1"/>
  <c r="G529" i="4"/>
  <c r="G411" i="3"/>
  <c r="G400" i="3"/>
  <c r="I400" i="3" s="1"/>
  <c r="G404" i="3"/>
  <c r="G338" i="3"/>
  <c r="G340" i="3"/>
  <c r="G323" i="3"/>
  <c r="G321" i="3"/>
  <c r="I321" i="3" s="1"/>
  <c r="G320" i="3"/>
  <c r="G319" i="3"/>
  <c r="I319" i="3" s="1"/>
  <c r="G318" i="3"/>
  <c r="I318" i="3" s="1"/>
  <c r="G440" i="4"/>
  <c r="G435" i="4"/>
  <c r="G377" i="3"/>
  <c r="G313" i="3"/>
  <c r="G198" i="4"/>
  <c r="G197" i="4" s="1"/>
  <c r="G196" i="4" s="1"/>
  <c r="G195" i="4" s="1"/>
  <c r="G322" i="3" l="1"/>
  <c r="I322" i="3" s="1"/>
  <c r="I323" i="3"/>
  <c r="G339" i="3"/>
  <c r="I339" i="3" s="1"/>
  <c r="I340" i="3"/>
  <c r="G410" i="3"/>
  <c r="I411" i="3"/>
  <c r="E22" i="1"/>
  <c r="G22" i="1" s="1"/>
  <c r="I204" i="3"/>
  <c r="G337" i="3"/>
  <c r="I337" i="3" s="1"/>
  <c r="I338" i="3"/>
  <c r="G122" i="3"/>
  <c r="I123" i="3"/>
  <c r="G333" i="3"/>
  <c r="I334" i="3"/>
  <c r="G403" i="3"/>
  <c r="I403" i="3" s="1"/>
  <c r="I404" i="3"/>
  <c r="G312" i="3"/>
  <c r="I313" i="3"/>
  <c r="G329" i="3"/>
  <c r="I330" i="3"/>
  <c r="G434" i="4"/>
  <c r="G433" i="4" s="1"/>
  <c r="G399" i="3"/>
  <c r="I399" i="3" s="1"/>
  <c r="G528" i="4"/>
  <c r="G317" i="3"/>
  <c r="G316" i="3" l="1"/>
  <c r="I317" i="3"/>
  <c r="G336" i="3"/>
  <c r="I336" i="3" s="1"/>
  <c r="G311" i="3"/>
  <c r="I311" i="3" s="1"/>
  <c r="I312" i="3"/>
  <c r="G332" i="3"/>
  <c r="I332" i="3" s="1"/>
  <c r="I333" i="3"/>
  <c r="G409" i="3"/>
  <c r="I409" i="3" s="1"/>
  <c r="I410" i="3"/>
  <c r="G328" i="3"/>
  <c r="I328" i="3" s="1"/>
  <c r="I329" i="3"/>
  <c r="G121" i="3"/>
  <c r="I121" i="3" s="1"/>
  <c r="I122" i="3"/>
  <c r="G345" i="3"/>
  <c r="G489" i="4"/>
  <c r="G488" i="4" s="1"/>
  <c r="G487" i="4" s="1"/>
  <c r="G396" i="3"/>
  <c r="I396" i="3" s="1"/>
  <c r="G397" i="3"/>
  <c r="I397" i="3" s="1"/>
  <c r="G525" i="4"/>
  <c r="G524" i="4" s="1"/>
  <c r="G523" i="4" s="1"/>
  <c r="G349" i="3"/>
  <c r="G351" i="3"/>
  <c r="G353" i="3"/>
  <c r="G276" i="3"/>
  <c r="G274" i="3"/>
  <c r="G272" i="3"/>
  <c r="G234" i="3"/>
  <c r="G232" i="3"/>
  <c r="G230" i="3"/>
  <c r="G348" i="4"/>
  <c r="I348" i="4" s="1"/>
  <c r="G346" i="4"/>
  <c r="I346" i="4" s="1"/>
  <c r="G246" i="4"/>
  <c r="G465" i="3"/>
  <c r="G249" i="4"/>
  <c r="G462" i="3"/>
  <c r="G453" i="3"/>
  <c r="G237" i="4"/>
  <c r="G231" i="3" l="1"/>
  <c r="I231" i="3" s="1"/>
  <c r="I232" i="3"/>
  <c r="G229" i="3"/>
  <c r="I229" i="3" s="1"/>
  <c r="I230" i="3"/>
  <c r="G273" i="3"/>
  <c r="I273" i="3" s="1"/>
  <c r="I274" i="3"/>
  <c r="G348" i="3"/>
  <c r="I348" i="3" s="1"/>
  <c r="I349" i="3"/>
  <c r="G275" i="3"/>
  <c r="I275" i="3" s="1"/>
  <c r="I276" i="3"/>
  <c r="G344" i="3"/>
  <c r="I345" i="3"/>
  <c r="G233" i="3"/>
  <c r="I233" i="3" s="1"/>
  <c r="I234" i="3"/>
  <c r="G352" i="3"/>
  <c r="I352" i="3" s="1"/>
  <c r="I353" i="3"/>
  <c r="G271" i="3"/>
  <c r="I271" i="3" s="1"/>
  <c r="I272" i="3"/>
  <c r="G350" i="3"/>
  <c r="I350" i="3" s="1"/>
  <c r="I351" i="3"/>
  <c r="G315" i="3"/>
  <c r="I316" i="3"/>
  <c r="G245" i="4"/>
  <c r="G395" i="3"/>
  <c r="I395" i="3" s="1"/>
  <c r="I315" i="3" l="1"/>
  <c r="E28" i="1"/>
  <c r="G28" i="1" s="1"/>
  <c r="G343" i="3"/>
  <c r="I344" i="3"/>
  <c r="G107" i="3"/>
  <c r="I107" i="3" s="1"/>
  <c r="G90" i="4"/>
  <c r="G342" i="3" l="1"/>
  <c r="I342" i="3" s="1"/>
  <c r="I343" i="3"/>
  <c r="G587" i="4"/>
  <c r="G586" i="4" s="1"/>
  <c r="G585" i="4" s="1"/>
  <c r="G579" i="4"/>
  <c r="G575" i="4"/>
  <c r="G573" i="4"/>
  <c r="G572" i="4" s="1"/>
  <c r="G568" i="4"/>
  <c r="G562" i="4"/>
  <c r="G557" i="4"/>
  <c r="G544" i="4"/>
  <c r="G508" i="4"/>
  <c r="G506" i="4"/>
  <c r="G502" i="4"/>
  <c r="G500" i="4"/>
  <c r="G498" i="4"/>
  <c r="G493" i="4"/>
  <c r="G492" i="4" s="1"/>
  <c r="G497" i="4" l="1"/>
  <c r="G589" i="4"/>
  <c r="G556" i="4"/>
  <c r="G555" i="4" s="1"/>
  <c r="G564" i="4" s="1"/>
  <c r="G567" i="4"/>
  <c r="G566" i="4" s="1"/>
  <c r="G491" i="4"/>
  <c r="G485" i="4"/>
  <c r="G484" i="4" s="1"/>
  <c r="G481" i="4"/>
  <c r="G479" i="4"/>
  <c r="G483" i="4" l="1"/>
  <c r="G496" i="4"/>
  <c r="G495" i="4" s="1"/>
  <c r="G478" i="4"/>
  <c r="G477" i="4" s="1"/>
  <c r="G456" i="4"/>
  <c r="G455" i="4" s="1"/>
  <c r="G454" i="4" s="1"/>
  <c r="G385" i="4"/>
  <c r="I385" i="4" s="1"/>
  <c r="G354" i="4"/>
  <c r="I354" i="4" s="1"/>
  <c r="G352" i="4"/>
  <c r="I352" i="4" s="1"/>
  <c r="G341" i="4"/>
  <c r="I341" i="4" s="1"/>
  <c r="G322" i="4"/>
  <c r="G321" i="4" s="1"/>
  <c r="G318" i="4"/>
  <c r="G317" i="4" s="1"/>
  <c r="G316" i="4" s="1"/>
  <c r="G315" i="4" s="1"/>
  <c r="G307" i="4"/>
  <c r="G306" i="4" s="1"/>
  <c r="G305" i="4" s="1"/>
  <c r="G304" i="4" s="1"/>
  <c r="G286" i="4"/>
  <c r="G268" i="4"/>
  <c r="G266" i="4"/>
  <c r="G260" i="4"/>
  <c r="G259" i="4" s="1"/>
  <c r="G258" i="4" s="1"/>
  <c r="G257" i="4" s="1"/>
  <c r="G242" i="4"/>
  <c r="G241" i="4" s="1"/>
  <c r="G236" i="4"/>
  <c r="G233" i="4"/>
  <c r="G230" i="4"/>
  <c r="G225" i="4"/>
  <c r="G223" i="4"/>
  <c r="G212" i="4"/>
  <c r="G211" i="4" s="1"/>
  <c r="G210" i="4" s="1"/>
  <c r="G384" i="4" l="1"/>
  <c r="G340" i="4"/>
  <c r="G285" i="4"/>
  <c r="G284" i="4" s="1"/>
  <c r="G283" i="4" s="1"/>
  <c r="G320" i="4"/>
  <c r="G222" i="4"/>
  <c r="G221" i="4" s="1"/>
  <c r="G265" i="4"/>
  <c r="G264" i="4" s="1"/>
  <c r="G263" i="4" s="1"/>
  <c r="G229" i="4"/>
  <c r="G476" i="4"/>
  <c r="G553" i="4" s="1"/>
  <c r="G240" i="4"/>
  <c r="G206" i="4"/>
  <c r="G205" i="4" s="1"/>
  <c r="G204" i="4" s="1"/>
  <c r="G203" i="4" s="1"/>
  <c r="G185" i="4" s="1"/>
  <c r="G183" i="4"/>
  <c r="G182" i="4" s="1"/>
  <c r="G181" i="4" s="1"/>
  <c r="G180" i="4" s="1"/>
  <c r="G179" i="4" s="1"/>
  <c r="G167" i="4"/>
  <c r="G163" i="4"/>
  <c r="G159" i="4"/>
  <c r="G152" i="4"/>
  <c r="G151" i="4" s="1"/>
  <c r="G150" i="4" s="1"/>
  <c r="G146" i="4"/>
  <c r="G145" i="4" s="1"/>
  <c r="G131" i="4"/>
  <c r="G130" i="4" s="1"/>
  <c r="G129" i="4" s="1"/>
  <c r="G120" i="4"/>
  <c r="G117" i="4"/>
  <c r="G110" i="4"/>
  <c r="G109" i="4" s="1"/>
  <c r="G103" i="4"/>
  <c r="G102" i="4" s="1"/>
  <c r="G101" i="4" s="1"/>
  <c r="G99" i="4"/>
  <c r="G98" i="4" s="1"/>
  <c r="G97" i="4" s="1"/>
  <c r="G95" i="4"/>
  <c r="G94" i="4" s="1"/>
  <c r="G93" i="4" s="1"/>
  <c r="G89" i="4"/>
  <c r="G88" i="4" s="1"/>
  <c r="G78" i="4"/>
  <c r="G76" i="4"/>
  <c r="G71" i="4"/>
  <c r="G67" i="4"/>
  <c r="G66" i="4" s="1"/>
  <c r="G65" i="4" s="1"/>
  <c r="G63" i="4"/>
  <c r="G62" i="4" s="1"/>
  <c r="G61" i="4" s="1"/>
  <c r="G56" i="4"/>
  <c r="G53" i="4"/>
  <c r="G47" i="4"/>
  <c r="G37" i="4"/>
  <c r="G32" i="4"/>
  <c r="G30" i="4"/>
  <c r="G14" i="4"/>
  <c r="G13" i="4" s="1"/>
  <c r="G12" i="4" s="1"/>
  <c r="G6" i="4"/>
  <c r="G5" i="4" s="1"/>
  <c r="G383" i="4" l="1"/>
  <c r="I383" i="4" s="1"/>
  <c r="I384" i="4"/>
  <c r="G339" i="4"/>
  <c r="I339" i="4" s="1"/>
  <c r="I340" i="4"/>
  <c r="G36" i="4"/>
  <c r="G70" i="4"/>
  <c r="G69" i="4" s="1"/>
  <c r="G156" i="4"/>
  <c r="G21" i="4"/>
  <c r="G144" i="4"/>
  <c r="G128" i="4" s="1"/>
  <c r="G214" i="4"/>
  <c r="G209" i="4" s="1"/>
  <c r="G116" i="4"/>
  <c r="G115" i="4" s="1"/>
  <c r="G114" i="4" s="1"/>
  <c r="G29" i="4"/>
  <c r="G495" i="3"/>
  <c r="I495" i="3" s="1"/>
  <c r="G493" i="3"/>
  <c r="G489" i="3"/>
  <c r="G471" i="3"/>
  <c r="G466" i="3"/>
  <c r="G463" i="3"/>
  <c r="G464" i="3" l="1"/>
  <c r="I464" i="3" s="1"/>
  <c r="I466" i="3"/>
  <c r="G470" i="3"/>
  <c r="I471" i="3"/>
  <c r="G488" i="3"/>
  <c r="I489" i="3"/>
  <c r="G461" i="3"/>
  <c r="I461" i="3" s="1"/>
  <c r="I463" i="3"/>
  <c r="G492" i="3"/>
  <c r="I493" i="3"/>
  <c r="G338" i="4"/>
  <c r="G155" i="4"/>
  <c r="G154" i="4" s="1"/>
  <c r="G28" i="4"/>
  <c r="G23" i="4" s="1"/>
  <c r="G324" i="4" s="1"/>
  <c r="G478" i="3"/>
  <c r="G459" i="3"/>
  <c r="I459" i="3" s="1"/>
  <c r="G458" i="3"/>
  <c r="I458" i="3" s="1"/>
  <c r="G454" i="3"/>
  <c r="I454" i="3" s="1"/>
  <c r="G450" i="3"/>
  <c r="I450" i="3" s="1"/>
  <c r="G449" i="3"/>
  <c r="I449" i="3" s="1"/>
  <c r="G447" i="3"/>
  <c r="I447" i="3" s="1"/>
  <c r="G446" i="3"/>
  <c r="I446" i="3" s="1"/>
  <c r="G441" i="3"/>
  <c r="G439" i="3"/>
  <c r="G433" i="3"/>
  <c r="I433" i="3" s="1"/>
  <c r="G432" i="3"/>
  <c r="I432" i="3" s="1"/>
  <c r="G426" i="3"/>
  <c r="G418" i="3"/>
  <c r="G398" i="3"/>
  <c r="I398" i="3" s="1"/>
  <c r="G394" i="3"/>
  <c r="G389" i="3"/>
  <c r="G385" i="3"/>
  <c r="G382" i="3"/>
  <c r="G381" i="3"/>
  <c r="I381" i="3" s="1"/>
  <c r="G380" i="3"/>
  <c r="I380" i="3" s="1"/>
  <c r="G379" i="3"/>
  <c r="I379" i="3" s="1"/>
  <c r="G376" i="3"/>
  <c r="G375" i="3"/>
  <c r="I375" i="3" s="1"/>
  <c r="G374" i="3"/>
  <c r="I374" i="3" s="1"/>
  <c r="G373" i="3"/>
  <c r="I373" i="3" s="1"/>
  <c r="G371" i="3"/>
  <c r="G369" i="3"/>
  <c r="G364" i="3"/>
  <c r="I364" i="3" s="1"/>
  <c r="G363" i="3"/>
  <c r="G358" i="3"/>
  <c r="G355" i="3"/>
  <c r="G292" i="3"/>
  <c r="G284" i="3"/>
  <c r="G282" i="3"/>
  <c r="G278" i="3"/>
  <c r="G270" i="3"/>
  <c r="I270" i="3" s="1"/>
  <c r="G268" i="3"/>
  <c r="I268" i="3" s="1"/>
  <c r="G283" i="3" l="1"/>
  <c r="I283" i="3" s="1"/>
  <c r="I284" i="3"/>
  <c r="G384" i="3"/>
  <c r="I384" i="3" s="1"/>
  <c r="I385" i="3"/>
  <c r="G438" i="3"/>
  <c r="G291" i="3"/>
  <c r="I291" i="3" s="1"/>
  <c r="I292" i="3"/>
  <c r="G388" i="3"/>
  <c r="I388" i="3" s="1"/>
  <c r="I389" i="3"/>
  <c r="G425" i="3"/>
  <c r="I426" i="3"/>
  <c r="G440" i="3"/>
  <c r="G460" i="3"/>
  <c r="I460" i="3" s="1"/>
  <c r="G469" i="3"/>
  <c r="I470" i="3"/>
  <c r="G277" i="3"/>
  <c r="I277" i="3" s="1"/>
  <c r="I278" i="3"/>
  <c r="G354" i="3"/>
  <c r="I355" i="3"/>
  <c r="G368" i="3"/>
  <c r="I368" i="3" s="1"/>
  <c r="I369" i="3"/>
  <c r="G393" i="3"/>
  <c r="I393" i="3" s="1"/>
  <c r="I394" i="3"/>
  <c r="G477" i="3"/>
  <c r="I478" i="3"/>
  <c r="G281" i="3"/>
  <c r="I281" i="3" s="1"/>
  <c r="I282" i="3"/>
  <c r="G357" i="3"/>
  <c r="I358" i="3"/>
  <c r="G370" i="3"/>
  <c r="I370" i="3" s="1"/>
  <c r="I371" i="3"/>
  <c r="G491" i="3"/>
  <c r="I492" i="3"/>
  <c r="G487" i="3"/>
  <c r="I488" i="3"/>
  <c r="G468" i="4"/>
  <c r="I468" i="4" s="1"/>
  <c r="I338" i="4"/>
  <c r="G431" i="3"/>
  <c r="G416" i="3"/>
  <c r="G362" i="3"/>
  <c r="G445" i="3"/>
  <c r="I445" i="3" s="1"/>
  <c r="G452" i="3"/>
  <c r="G378" i="3"/>
  <c r="I378" i="3" s="1"/>
  <c r="G457" i="3"/>
  <c r="G267" i="3"/>
  <c r="G448" i="3"/>
  <c r="I448" i="3" s="1"/>
  <c r="G372" i="3"/>
  <c r="G239" i="3"/>
  <c r="I239" i="3" s="1"/>
  <c r="G238" i="3"/>
  <c r="I238" i="3" s="1"/>
  <c r="G236" i="3"/>
  <c r="G228" i="3"/>
  <c r="I228" i="3" s="1"/>
  <c r="G226" i="3"/>
  <c r="I226" i="3" s="1"/>
  <c r="G225" i="3"/>
  <c r="I225" i="3" s="1"/>
  <c r="G217" i="3"/>
  <c r="G196" i="3"/>
  <c r="G189" i="3"/>
  <c r="G187" i="3"/>
  <c r="G185" i="3"/>
  <c r="I185" i="3" s="1"/>
  <c r="G184" i="3"/>
  <c r="G183" i="3"/>
  <c r="I183" i="3" s="1"/>
  <c r="G186" i="3" l="1"/>
  <c r="G430" i="3"/>
  <c r="I430" i="3" s="1"/>
  <c r="I431" i="3"/>
  <c r="G347" i="3"/>
  <c r="I347" i="3" s="1"/>
  <c r="I354" i="3"/>
  <c r="G468" i="3"/>
  <c r="I469" i="3"/>
  <c r="G188" i="3"/>
  <c r="I188" i="3" s="1"/>
  <c r="I189" i="3"/>
  <c r="G456" i="3"/>
  <c r="I457" i="3"/>
  <c r="G361" i="3"/>
  <c r="I362" i="3"/>
  <c r="G424" i="3"/>
  <c r="I424" i="3" s="1"/>
  <c r="I425" i="3"/>
  <c r="G194" i="3"/>
  <c r="G367" i="3"/>
  <c r="I367" i="3" s="1"/>
  <c r="I372" i="3"/>
  <c r="G437" i="3"/>
  <c r="G490" i="3"/>
  <c r="I490" i="3" s="1"/>
  <c r="I491" i="3"/>
  <c r="G356" i="3"/>
  <c r="I356" i="3" s="1"/>
  <c r="I357" i="3"/>
  <c r="G476" i="3"/>
  <c r="I476" i="3" s="1"/>
  <c r="I477" i="3"/>
  <c r="G266" i="3"/>
  <c r="I266" i="3" s="1"/>
  <c r="I267" i="3"/>
  <c r="G486" i="3"/>
  <c r="I487" i="3"/>
  <c r="G216" i="3"/>
  <c r="I217" i="3"/>
  <c r="G235" i="3"/>
  <c r="I235" i="3" s="1"/>
  <c r="I236" i="3"/>
  <c r="G451" i="3"/>
  <c r="I451" i="3" s="1"/>
  <c r="I452" i="3"/>
  <c r="G590" i="4"/>
  <c r="I590" i="4" s="1"/>
  <c r="G415" i="3"/>
  <c r="G444" i="3"/>
  <c r="G346" i="3"/>
  <c r="G237" i="3"/>
  <c r="I237" i="3" s="1"/>
  <c r="G182" i="3"/>
  <c r="G224" i="3"/>
  <c r="I224" i="3" s="1"/>
  <c r="G175" i="3"/>
  <c r="G171" i="3"/>
  <c r="G149" i="3"/>
  <c r="G139" i="3"/>
  <c r="G136" i="3"/>
  <c r="I136" i="3" s="1"/>
  <c r="G135" i="3"/>
  <c r="I135" i="3" s="1"/>
  <c r="G134" i="3"/>
  <c r="G129" i="3"/>
  <c r="G117" i="3"/>
  <c r="I117" i="3" s="1"/>
  <c r="G115" i="3"/>
  <c r="G111" i="3"/>
  <c r="G106" i="3"/>
  <c r="I106" i="3" s="1"/>
  <c r="G100" i="3"/>
  <c r="G98" i="3"/>
  <c r="G96" i="3"/>
  <c r="I96" i="3" s="1"/>
  <c r="G95" i="3"/>
  <c r="G94" i="3"/>
  <c r="I94" i="3" s="1"/>
  <c r="G93" i="3"/>
  <c r="I93" i="3" s="1"/>
  <c r="G85" i="3"/>
  <c r="I85" i="3" s="1"/>
  <c r="G84" i="3"/>
  <c r="I84" i="3" s="1"/>
  <c r="G82" i="3"/>
  <c r="G78" i="3"/>
  <c r="I78" i="3" s="1"/>
  <c r="G77" i="3"/>
  <c r="I77" i="3" s="1"/>
  <c r="G81" i="3" l="1"/>
  <c r="I81" i="3" s="1"/>
  <c r="I82" i="3"/>
  <c r="G99" i="3"/>
  <c r="G341" i="3"/>
  <c r="I341" i="3" s="1"/>
  <c r="I346" i="3"/>
  <c r="G414" i="3"/>
  <c r="G215" i="3"/>
  <c r="I216" i="3"/>
  <c r="G127" i="3"/>
  <c r="I127" i="3" s="1"/>
  <c r="I129" i="3"/>
  <c r="G137" i="3"/>
  <c r="I444" i="3"/>
  <c r="G265" i="3"/>
  <c r="G455" i="3"/>
  <c r="I455" i="3" s="1"/>
  <c r="I456" i="3"/>
  <c r="G467" i="3"/>
  <c r="I467" i="3" s="1"/>
  <c r="I468" i="3"/>
  <c r="G110" i="3"/>
  <c r="I111" i="3"/>
  <c r="G148" i="3"/>
  <c r="I149" i="3"/>
  <c r="G179" i="3"/>
  <c r="I179" i="3" s="1"/>
  <c r="I182" i="3"/>
  <c r="G485" i="3"/>
  <c r="I486" i="3"/>
  <c r="G174" i="3"/>
  <c r="I175" i="3"/>
  <c r="G97" i="3"/>
  <c r="I97" i="3" s="1"/>
  <c r="I98" i="3"/>
  <c r="G114" i="3"/>
  <c r="G436" i="3"/>
  <c r="G193" i="3"/>
  <c r="G360" i="3"/>
  <c r="I361" i="3"/>
  <c r="G223" i="3"/>
  <c r="I223" i="3" s="1"/>
  <c r="G170" i="3"/>
  <c r="G192" i="3"/>
  <c r="G105" i="3"/>
  <c r="G76" i="3"/>
  <c r="I76" i="3" s="1"/>
  <c r="G92" i="3"/>
  <c r="G116" i="3"/>
  <c r="I116" i="3" s="1"/>
  <c r="G126" i="3"/>
  <c r="G133" i="3"/>
  <c r="G83" i="3"/>
  <c r="I83" i="3" s="1"/>
  <c r="G72" i="3"/>
  <c r="G68" i="3"/>
  <c r="G65" i="3"/>
  <c r="G63" i="3"/>
  <c r="G62" i="3"/>
  <c r="I62" i="3" s="1"/>
  <c r="G61" i="3"/>
  <c r="I61" i="3" s="1"/>
  <c r="G59" i="3"/>
  <c r="G58" i="3"/>
  <c r="I58" i="3" s="1"/>
  <c r="G57" i="3"/>
  <c r="G53" i="3"/>
  <c r="G47" i="3"/>
  <c r="I47" i="3" s="1"/>
  <c r="G46" i="3"/>
  <c r="I46" i="3" s="1"/>
  <c r="G44" i="3"/>
  <c r="G43" i="3"/>
  <c r="I43" i="3" s="1"/>
  <c r="G38" i="3"/>
  <c r="I38" i="3" s="1"/>
  <c r="G37" i="3"/>
  <c r="I37" i="3" s="1"/>
  <c r="G34" i="3"/>
  <c r="G33" i="3"/>
  <c r="I33" i="3" s="1"/>
  <c r="G29" i="3"/>
  <c r="G27" i="3"/>
  <c r="G24" i="3"/>
  <c r="I24" i="3" s="1"/>
  <c r="G23" i="3"/>
  <c r="I23" i="3" s="1"/>
  <c r="G22" i="3"/>
  <c r="I22" i="3" s="1"/>
  <c r="G20" i="3"/>
  <c r="G16" i="3"/>
  <c r="G14" i="3"/>
  <c r="I14" i="3" s="1"/>
  <c r="G13" i="3"/>
  <c r="I13" i="3" s="1"/>
  <c r="G52" i="3" l="1"/>
  <c r="G67" i="3"/>
  <c r="G359" i="3"/>
  <c r="I359" i="3" s="1"/>
  <c r="I360" i="3"/>
  <c r="G147" i="3"/>
  <c r="I148" i="3"/>
  <c r="G71" i="3"/>
  <c r="I72" i="3"/>
  <c r="G429" i="3"/>
  <c r="G19" i="3"/>
  <c r="I19" i="3" s="1"/>
  <c r="I20" i="3"/>
  <c r="G26" i="3"/>
  <c r="I26" i="3" s="1"/>
  <c r="I27" i="3"/>
  <c r="G91" i="3"/>
  <c r="I91" i="3" s="1"/>
  <c r="I92" i="3"/>
  <c r="G366" i="3"/>
  <c r="G113" i="3"/>
  <c r="G173" i="3"/>
  <c r="I173" i="3" s="1"/>
  <c r="I174" i="3"/>
  <c r="G109" i="3"/>
  <c r="I110" i="3"/>
  <c r="G125" i="3"/>
  <c r="I125" i="3" s="1"/>
  <c r="I126" i="3"/>
  <c r="G104" i="3"/>
  <c r="I105" i="3"/>
  <c r="G484" i="3"/>
  <c r="I485" i="3"/>
  <c r="G28" i="3"/>
  <c r="I28" i="3" s="1"/>
  <c r="I29" i="3"/>
  <c r="G64" i="3"/>
  <c r="I64" i="3" s="1"/>
  <c r="I65" i="3"/>
  <c r="G132" i="3"/>
  <c r="I133" i="3"/>
  <c r="G169" i="3"/>
  <c r="I170" i="3"/>
  <c r="E27" i="1"/>
  <c r="G27" i="1" s="1"/>
  <c r="I265" i="3"/>
  <c r="I215" i="3"/>
  <c r="G214" i="3"/>
  <c r="I214" i="3" s="1"/>
  <c r="E24" i="1"/>
  <c r="G75" i="3"/>
  <c r="G12" i="3"/>
  <c r="G222" i="3"/>
  <c r="G178" i="3"/>
  <c r="G32" i="3"/>
  <c r="I32" i="3" s="1"/>
  <c r="G60" i="3"/>
  <c r="I60" i="3" s="1"/>
  <c r="G45" i="3"/>
  <c r="I45" i="3" s="1"/>
  <c r="G42" i="3"/>
  <c r="I42" i="3" s="1"/>
  <c r="G36" i="3"/>
  <c r="I36" i="3" s="1"/>
  <c r="G21" i="3"/>
  <c r="G56" i="3"/>
  <c r="I56" i="3" s="1"/>
  <c r="E45" i="1"/>
  <c r="G45" i="1" s="1"/>
  <c r="I75" i="3" l="1"/>
  <c r="G177" i="3"/>
  <c r="I177" i="3" s="1"/>
  <c r="I178" i="3"/>
  <c r="E23" i="1"/>
  <c r="G23" i="1" s="1"/>
  <c r="G24" i="1"/>
  <c r="G131" i="3"/>
  <c r="I132" i="3"/>
  <c r="G103" i="3"/>
  <c r="I103" i="3" s="1"/>
  <c r="I104" i="3"/>
  <c r="G108" i="3"/>
  <c r="I108" i="3" s="1"/>
  <c r="I109" i="3"/>
  <c r="G112" i="3"/>
  <c r="G423" i="3"/>
  <c r="I423" i="3" s="1"/>
  <c r="I429" i="3"/>
  <c r="G146" i="3"/>
  <c r="I146" i="3" s="1"/>
  <c r="I147" i="3"/>
  <c r="G66" i="3"/>
  <c r="E26" i="1"/>
  <c r="G26" i="1" s="1"/>
  <c r="I222" i="3"/>
  <c r="G365" i="3"/>
  <c r="I365" i="3" s="1"/>
  <c r="I366" i="3"/>
  <c r="G18" i="3"/>
  <c r="I18" i="3" s="1"/>
  <c r="I21" i="3"/>
  <c r="G11" i="3"/>
  <c r="I12" i="3"/>
  <c r="G168" i="3"/>
  <c r="I169" i="3"/>
  <c r="G483" i="3"/>
  <c r="I483" i="3" s="1"/>
  <c r="I484" i="3"/>
  <c r="G70" i="3"/>
  <c r="I71" i="3"/>
  <c r="G51" i="3"/>
  <c r="G25" i="3"/>
  <c r="G221" i="3"/>
  <c r="I221" i="3" s="1"/>
  <c r="G55" i="3"/>
  <c r="E43" i="1"/>
  <c r="E39" i="1"/>
  <c r="E21" i="1"/>
  <c r="E14" i="1"/>
  <c r="G14" i="1" s="1"/>
  <c r="G69" i="3" l="1"/>
  <c r="I69" i="3" s="1"/>
  <c r="I70" i="3"/>
  <c r="G54" i="3"/>
  <c r="I54" i="3" s="1"/>
  <c r="I55" i="3"/>
  <c r="G50" i="3"/>
  <c r="G10" i="3"/>
  <c r="I11" i="3"/>
  <c r="G130" i="3"/>
  <c r="I130" i="3" s="1"/>
  <c r="I131" i="3"/>
  <c r="G17" i="3"/>
  <c r="I17" i="3" s="1"/>
  <c r="I25" i="3"/>
  <c r="G167" i="3"/>
  <c r="I168" i="3"/>
  <c r="G74" i="3"/>
  <c r="I74" i="3" s="1"/>
  <c r="E42" i="1"/>
  <c r="G42" i="1" s="1"/>
  <c r="G43" i="1"/>
  <c r="E17" i="1"/>
  <c r="E20" i="1"/>
  <c r="G20" i="1" s="1"/>
  <c r="G21" i="1"/>
  <c r="E38" i="1"/>
  <c r="G39" i="1"/>
  <c r="E12" i="1"/>
  <c r="E13" i="1"/>
  <c r="G13" i="1" s="1"/>
  <c r="E10" i="1"/>
  <c r="G10" i="1" s="1"/>
  <c r="E41" i="1"/>
  <c r="E8" i="1"/>
  <c r="G8" i="1" s="1"/>
  <c r="I10" i="3" l="1"/>
  <c r="E7" i="1"/>
  <c r="G7" i="1" s="1"/>
  <c r="G5" i="3"/>
  <c r="I5" i="3" s="1"/>
  <c r="G145" i="3"/>
  <c r="I145" i="3" s="1"/>
  <c r="I167" i="3"/>
  <c r="E19" i="1"/>
  <c r="G19" i="1" s="1"/>
  <c r="E37" i="1"/>
  <c r="G38" i="1"/>
  <c r="E16" i="1"/>
  <c r="G16" i="1" s="1"/>
  <c r="G17" i="1"/>
  <c r="E40" i="1"/>
  <c r="G40" i="1" s="1"/>
  <c r="G41" i="1"/>
  <c r="E11" i="1"/>
  <c r="G11" i="1" s="1"/>
  <c r="G12" i="1"/>
  <c r="E9" i="1"/>
  <c r="E30" i="1"/>
  <c r="G30" i="1" s="1"/>
  <c r="E29" i="1"/>
  <c r="G29" i="1" s="1"/>
  <c r="G494" i="3" l="1"/>
  <c r="I494" i="3" s="1"/>
  <c r="E5" i="1"/>
  <c r="G5" i="1" s="1"/>
  <c r="E36" i="1"/>
  <c r="G37" i="1"/>
  <c r="E25" i="1"/>
  <c r="G25" i="1" s="1"/>
  <c r="E32" i="1"/>
  <c r="G32" i="1" s="1"/>
  <c r="E35" i="1" l="1"/>
  <c r="G36" i="1"/>
  <c r="E31" i="1"/>
  <c r="E34" i="1" l="1"/>
  <c r="G35" i="1"/>
  <c r="G31" i="1"/>
  <c r="E33" i="1" l="1"/>
  <c r="G34" i="1"/>
  <c r="G33" i="1" l="1"/>
  <c r="E44" i="1"/>
  <c r="G44" i="1" s="1"/>
</calcChain>
</file>

<file path=xl/sharedStrings.xml><?xml version="1.0" encoding="utf-8"?>
<sst xmlns="http://schemas.openxmlformats.org/spreadsheetml/2006/main" count="4065" uniqueCount="463">
  <si>
    <t>ОБРАЗОВАНИЕ</t>
  </si>
  <si>
    <t>Охрана окружающей среды</t>
  </si>
  <si>
    <t>11</t>
  </si>
  <si>
    <t>Наименование</t>
  </si>
  <si>
    <t>Ведомства</t>
  </si>
  <si>
    <t>раздел</t>
  </si>
  <si>
    <t>Подраз дел</t>
  </si>
  <si>
    <t>целевая статья</t>
  </si>
  <si>
    <t>вид расхода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</si>
  <si>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</si>
  <si>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Непрограммные  направления обеспечения деятельности муниципальных органов Волгоградской области </t>
  </si>
  <si>
    <t>Обеспечение деятельности муниципальных органов Волгоградской области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</si>
  <si>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</si>
  <si>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Закупка товаров, работ и услуг для государственных (муниципальных) нужд </t>
  </si>
  <si>
    <t xml:space="preserve">Непрограммные расходы муниципальных органов Волгоградской области </t>
  </si>
  <si>
    <t>Иные бюджетные ассигнования</t>
  </si>
  <si>
    <t>Непрограммные расходы муниципальных органов Волгоградской области</t>
  </si>
  <si>
    <t>Закупка товаров, работ и услуг для государственных (муниципальных) нужд</t>
  </si>
  <si>
    <t>ИТОГО</t>
  </si>
  <si>
    <t>АДМИНИСТРАЦИЯ НЕХАЕВСКОГО МУНИЦИПАЛЬНОГО РАЙОНА</t>
  </si>
  <si>
    <t>ОБЩЕГОСУДАРСТВЕННЫЕ ВОПРОСЫ</t>
  </si>
  <si>
    <t>Непрограммные  направления обеспечения деятельности муниципальных органов Волгоградской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</si>
  <si>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</si>
  <si>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ОРГАНОВ ИСПОЛНИТЕЛЬНОЙ ВЛАСТИ СУБЪЕКТОВ РОССИЙСКОЙ ФЕДЕРАЦИИ МЕСТНЫХ АДМИНИСТРАЦИЙ</t>
  </si>
  <si>
    <t>Уплата налогов и сборов органами государственной власти и казенными учреждениями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</si>
  <si>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</t>
  </si>
  <si>
    <t>РЕЗЕРВНЫЕ ФОНДЫ</t>
  </si>
  <si>
    <t>Резервный фонд местной администраций</t>
  </si>
  <si>
    <t>ДРУГИЕ ОБЩЕГОСУДАРСТВЕННЫЕ ВОПРОСЫ</t>
  </si>
  <si>
    <t>Обеспечение приватизации и проведение предпродажной подготовки объектов приватизации</t>
  </si>
  <si>
    <t>Расходы на проведение праздников</t>
  </si>
  <si>
    <t>Выполнение других обязательств субъектами Российской Федерации, связанных с исполнением судебных решений</t>
  </si>
  <si>
    <t>Мероприятия по снижению уровня правонарушений, безнадзорности и беспризорности  несовершеннолетних</t>
  </si>
  <si>
    <t>Мероприятия по созданию системы духовно нравственного воспитания граждан Нехаевского муниципального района</t>
  </si>
  <si>
    <t xml:space="preserve">Реализация комплекса профилактических мероприятий по предупреждению и ликвидации наркозависимости у жителей Нехаевского муниципального района   </t>
  </si>
  <si>
    <t>Улучшение условий и охраны труда в организациях, (независимо от форм собственности) Нехаевского муниципального района</t>
  </si>
  <si>
    <t xml:space="preserve">НАЦИОНАЛЬНАЯ БЕЗОПАСНОСТЬ И ПРАВООХРАНИТЕЛЬНАЯ ДЕЯТЕЛЬНОСТЬ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</si>
  <si>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</si>
  <si>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Предупреждение и ликвидация последствий чрезвычайных ситуаций и стихийных бедствий природного и техногенного характера </t>
  </si>
  <si>
    <t>НАЦИОНАЛЬНАЯ ЭКОНОМИКА</t>
  </si>
  <si>
    <t>Транспорт</t>
  </si>
  <si>
    <t xml:space="preserve">Субсидии организациям автомобильного транспорта на возмещение недополученных доходов, возникающих в результате государственного регулирования тарифов на перевозку пассажиров </t>
  </si>
  <si>
    <t>Другие вопросы в области национальной экономике</t>
  </si>
  <si>
    <t>ЖИЛИЩНО-КОММУНАЛЬНОЕ ХОЗЯЙСТВО</t>
  </si>
  <si>
    <t>Коммунальное хозяйство</t>
  </si>
  <si>
    <t xml:space="preserve"> Мероприятия в области коммунального хозяйства</t>
  </si>
  <si>
    <t>Капитальные вложения в объекты  государственной (муниципальной) собственности</t>
  </si>
  <si>
    <t>Мероприятия по внедрению энерго- и ресурсоснабжающих технологий</t>
  </si>
  <si>
    <t>Охрана объектов растительного и животного мира и среды их обитания</t>
  </si>
  <si>
    <t>СОЦИАЛЬНАЯ ПОЛИТИКА</t>
  </si>
  <si>
    <t>Пенсионное обеспечение</t>
  </si>
  <si>
    <t>Доплата к пенсиям государственных служащих субъектов РФ и муниципальных служащих</t>
  </si>
  <si>
    <t>Социальное обеспечение населения</t>
  </si>
  <si>
    <t>СРЕДСТВА МАССОВОЙ ИНФОРМАЦИИ</t>
  </si>
  <si>
    <t>МЕЖБЮДЖЕТНЫЕ ТРАНСФРТЫ</t>
  </si>
  <si>
    <t>Другие вопросы в области социальной политики</t>
  </si>
  <si>
    <t>Межбюджетные трансферты</t>
  </si>
  <si>
    <t>ИТОГО:</t>
  </si>
  <si>
    <t>ОТДЕЛ ОБРАЗОВАНИЯ</t>
  </si>
  <si>
    <t>ДОШКОЛЬНОЕ ОБРАЗОВАНИЕ</t>
  </si>
  <si>
    <t>Расходы на обеспечение деятельности (оказания услуг) казенными учреждениями</t>
  </si>
  <si>
    <t>Социальное обеспечение и иные выплаты населению</t>
  </si>
  <si>
    <t>Общее образование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</si>
  <si>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</si>
  <si>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по  внешкольной работе с детьми</t>
  </si>
  <si>
    <t>Молодежная политика и оздоровление детей</t>
  </si>
  <si>
    <r>
      <t>Другие</t>
    </r>
    <r>
      <rPr>
        <b/>
        <i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вопросы</t>
    </r>
    <r>
      <rPr>
        <b/>
        <i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в</t>
    </r>
    <r>
      <rPr>
        <b/>
        <i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области</t>
    </r>
    <r>
      <rPr>
        <b/>
        <i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образования</t>
    </r>
  </si>
  <si>
    <t>Охрана семьи и детства</t>
  </si>
  <si>
    <t>ОТДЕЛ ПО КУЛЬТУРЕ</t>
  </si>
  <si>
    <t xml:space="preserve">ОБРАЗОВАНИЕ </t>
  </si>
  <si>
    <t>Предоставление услуг (работ) в сфере внешкольной работы с детьми</t>
  </si>
  <si>
    <t>Предоставление услуг (работ) в сфере оздоровительной компании детей</t>
  </si>
  <si>
    <t xml:space="preserve">КУЛЬТУРА, КИНЕМАТОГРАФИЯ </t>
  </si>
  <si>
    <t xml:space="preserve">КУЛЬТУРА </t>
  </si>
  <si>
    <t>Предоставление услуг (работ) в сфере культура на центр культуры и досуга</t>
  </si>
  <si>
    <t>Предоставление услуг (работ) в сфере культура на центр культуры и досуга за счет передаваемых полномочий по заключенным соглашениям</t>
  </si>
  <si>
    <t xml:space="preserve">Рас ходы на обеспечение деятельности казенного учреждения Музея </t>
  </si>
  <si>
    <t xml:space="preserve">Расходы на обеспечение деятельности казенных учреждений Библиотечного обслуживания </t>
  </si>
  <si>
    <t>Расходы на обеспечение деятельности казенных учреждений библиотечного обслуживания за счет передаваемых полномочий  по заключенным соглашениям</t>
  </si>
  <si>
    <t>Массовый спорт</t>
  </si>
  <si>
    <t>Расходы на проведение мероприятий в области спорта, физической культуры, туризма</t>
  </si>
  <si>
    <t xml:space="preserve">МУ ЖКХ Администрации Нехаевского муниципального района </t>
  </si>
  <si>
    <t>Расходы на обеспечение деятельности (оказание услуг) казенных учреждений</t>
  </si>
  <si>
    <t>Контрольная комиссия</t>
  </si>
  <si>
    <t>ОБЕСПЕЧЕНИЕ ДЕЯТЕЛЬНОСТИ ФИНАНСОВЫХ, НАЛОГОВЫХ И ТАМОЖЕННЫХ ОРГАНОВ И ОРГАНОВ НАДЗОРА</t>
  </si>
  <si>
    <t xml:space="preserve">Осуществление деятельности муниципальных органов в соответствии с заключенными соглашениями </t>
  </si>
  <si>
    <t>ВСЕГО:</t>
  </si>
  <si>
    <t>Дефицит (-), профицит(+)</t>
  </si>
  <si>
    <t>01</t>
  </si>
  <si>
    <t>03</t>
  </si>
  <si>
    <t>04</t>
  </si>
  <si>
    <t>02</t>
  </si>
  <si>
    <t>07</t>
  </si>
  <si>
    <t>09</t>
  </si>
  <si>
    <t>05</t>
  </si>
  <si>
    <t>08</t>
  </si>
  <si>
    <t>06</t>
  </si>
  <si>
    <t>00</t>
  </si>
  <si>
    <t>КУЛЬТУРА, КИНЕМОТОГРАФИЯ</t>
  </si>
  <si>
    <t>ФИЗИЧЕСКАЯ КУЛЬТУРА И СПОРТ</t>
  </si>
  <si>
    <t>13</t>
  </si>
  <si>
    <t>Развитие муниципальной службы в Нехаевском муниципальном районе</t>
  </si>
  <si>
    <t>Социальное обеспечение  и иные выплаты населению</t>
  </si>
  <si>
    <t>12</t>
  </si>
  <si>
    <t>10</t>
  </si>
  <si>
    <t>КУЛЬТУРА И КИНЕМОТОГРАФИЯ</t>
  </si>
  <si>
    <t>Другие вопросы в области образования</t>
  </si>
  <si>
    <t xml:space="preserve">Дошкольное образование </t>
  </si>
  <si>
    <t>Председатель контрольной комисии муниципального образования</t>
  </si>
  <si>
    <t>Председатель контрольной комиссии муниципального образования</t>
  </si>
  <si>
    <t xml:space="preserve">Субсидия на поощрение победителей конкурса на лучшую организацию работы в представительных органах местного самоуправления </t>
  </si>
  <si>
    <t>Обеспечение благоприятных условий для безопаного движения в Нехаевском муниципальном районе</t>
  </si>
  <si>
    <t>Муниципальная программа «Профилактика наркомании и противодействия незаконному распространению наркотиков на территории Нехаевского муниципального района на 2015-2016 годы»</t>
  </si>
  <si>
    <t>Муниципальная программа "Устойчивое развитие сельских терри торий Нехаевского муниципального района Волгоградской области на 2014-2017 годы и на период до 2020 года"</t>
  </si>
  <si>
    <t>Муниципальная программа "Охрана окружающей среды на территории Нехаевского муниципального района" на 2015-2020 годы</t>
  </si>
  <si>
    <t>Глава администрации  муниципального образования</t>
  </si>
  <si>
    <t>Глава администрации муниципального образования</t>
  </si>
  <si>
    <t>Субсиии предприятиям коммунального хозяйства</t>
  </si>
  <si>
    <t>Периодическая печать и издательства</t>
  </si>
  <si>
    <t>14</t>
  </si>
  <si>
    <t>Прочие межбюджетные трансферты бюджетам субъектов Российской Федерации и муниципальных образований общего характера</t>
  </si>
  <si>
    <t>ПЕРЕОДИЧЕСКАЯ ПЕЧАТЬ И ИЗДАТЕЛЬСТВО</t>
  </si>
  <si>
    <t>МЕЖБЮДЖЕТНЫЕ ТРАНСФЕРТЫ БЮДЖЕТАМ СУБЪЕКТОВ РОССИЙСКОЙ ФЕДЕРАЦИИ И МУНИЦИПАЛЬНЫХ ОБРАЗОВАНИЙ ОБЩЕГО ХАРАКТЕРА</t>
  </si>
  <si>
    <t>Межбюджетные трансферты передаваемые сельским поселениям из бюджета муниципального района на осушествление части полномочий по решению вопросов местного значения  в соответствии с заключенными соглашениями</t>
  </si>
  <si>
    <t>Межбюджетные трансферты передаваемые сельским поселениям из бюджета муниципальног района  на осушествление части полномочий по решению вопросов местного значения в соответствии с заключенными соглашениями</t>
  </si>
  <si>
    <t xml:space="preserve"> 90 0 00 00000</t>
  </si>
  <si>
    <r>
      <t xml:space="preserve"> </t>
    </r>
    <r>
      <rPr>
        <b/>
        <sz val="10"/>
        <color rgb="FF000000"/>
        <rFont val="Times New Roman"/>
        <family val="1"/>
        <charset val="204"/>
      </rPr>
      <t>90 0 00 00000</t>
    </r>
  </si>
  <si>
    <t>99 0 00 00000</t>
  </si>
  <si>
    <t>99 0 00 10040</t>
  </si>
  <si>
    <t>99 0 00 10110</t>
  </si>
  <si>
    <t>90 0 00 10020</t>
  </si>
  <si>
    <r>
      <t xml:space="preserve"> </t>
    </r>
    <r>
      <rPr>
        <b/>
        <sz val="10"/>
        <color rgb="FF000000"/>
        <rFont val="Times New Roman"/>
        <family val="1"/>
        <charset val="204"/>
      </rPr>
      <t>90 0 00 10010</t>
    </r>
  </si>
  <si>
    <t>90 0 00 10010</t>
  </si>
  <si>
    <t>99 0 00 70010</t>
  </si>
  <si>
    <t xml:space="preserve"> 90 0 00 10010</t>
  </si>
  <si>
    <t>99 0 00 70020</t>
  </si>
  <si>
    <t>99 0 00 70030</t>
  </si>
  <si>
    <t>99 0 00 70040</t>
  </si>
  <si>
    <t xml:space="preserve"> 90 0 00 10070</t>
  </si>
  <si>
    <t xml:space="preserve"> 99 0 00 59320 </t>
  </si>
  <si>
    <t xml:space="preserve"> 99 0 00 59320</t>
  </si>
  <si>
    <t xml:space="preserve"> 99 0 00 10080</t>
  </si>
  <si>
    <t xml:space="preserve"> 99 0 00 10090</t>
  </si>
  <si>
    <t>56 0 00 00000</t>
  </si>
  <si>
    <t>56 0 00 40010</t>
  </si>
  <si>
    <t>56 0 00 10040</t>
  </si>
  <si>
    <t>99 0 00 70070</t>
  </si>
  <si>
    <t xml:space="preserve"> 02 0 00 00000</t>
  </si>
  <si>
    <t>02 0 01 00000</t>
  </si>
  <si>
    <t>02 0 01 30020</t>
  </si>
  <si>
    <t xml:space="preserve"> 02 0 01 30020</t>
  </si>
  <si>
    <t xml:space="preserve">Основное мероприятие «Совершенствование социальной профилактики правонарушений, проведения постоянного мониторинга состояния антитеррористической безопасности в муниципальном районе» </t>
  </si>
  <si>
    <t xml:space="preserve"> 03 0 00 00000</t>
  </si>
  <si>
    <t>03 0 01 00000</t>
  </si>
  <si>
    <t>03 0 01 30030</t>
  </si>
  <si>
    <t xml:space="preserve"> 03 0 01 30030</t>
  </si>
  <si>
    <t>Основное мероприятие «Гражданско-патриотическое и духовно-нравственное воспитание молодежи»</t>
  </si>
  <si>
    <t>04 0 01 00000</t>
  </si>
  <si>
    <t>04 0 01 30040</t>
  </si>
  <si>
    <t xml:space="preserve">Основное мероприятие «Организационно-профилактическое мероприятия, направленные на сокращение потребления наркотиков, алкоголя и других психоактивных веществ населением Нехаевского муниципального района»  </t>
  </si>
  <si>
    <t xml:space="preserve"> 05 0 00 00000</t>
  </si>
  <si>
    <t xml:space="preserve">13 </t>
  </si>
  <si>
    <t>05 0 01 00000</t>
  </si>
  <si>
    <t>05 0 01 30050</t>
  </si>
  <si>
    <t xml:space="preserve"> 05 0 01 30050</t>
  </si>
  <si>
    <t xml:space="preserve">Основное мероприятие «Обеспечение обучения и пропаганды в сфере охраны труда, санитарно-гигиенические и лечебно-профилактические осмотры» </t>
  </si>
  <si>
    <t xml:space="preserve"> 06 0 00 00000</t>
  </si>
  <si>
    <t>06 0 01 00000</t>
  </si>
  <si>
    <t>06 0 01 30060</t>
  </si>
  <si>
    <t xml:space="preserve"> 06 0 01 30060</t>
  </si>
  <si>
    <t>Основное мероприятие «Развитие кадрового потенциала, создание единой системы обучения муниципальных служащих»</t>
  </si>
  <si>
    <t>13 0 00 00000</t>
  </si>
  <si>
    <t xml:space="preserve">01 </t>
  </si>
  <si>
    <t>13 0 01 00000</t>
  </si>
  <si>
    <t>13 0 01 30130</t>
  </si>
  <si>
    <t>99 0 00 10120</t>
  </si>
  <si>
    <t>99 0 00 80670</t>
  </si>
  <si>
    <t>99 0 00 10130</t>
  </si>
  <si>
    <t>Основное мероприятие «Повышение безопасности дорожного движения в Нехаевском муниципальном районе»</t>
  </si>
  <si>
    <t>15 0 01 00000</t>
  </si>
  <si>
    <t>15 0 00 00000</t>
  </si>
  <si>
    <t>15 0 01 30150</t>
  </si>
  <si>
    <t xml:space="preserve"> 99 0 00 10160</t>
  </si>
  <si>
    <t>99 0 00 10260</t>
  </si>
  <si>
    <t>Основное мероприятие «Повышение энергоэффективности в жилищном фонде, в системах коммунальной инфраструктуры, государственных (муниципальных) учреждениях бюджетной сферы»</t>
  </si>
  <si>
    <t xml:space="preserve"> 09 0 00 00000</t>
  </si>
  <si>
    <t xml:space="preserve">05 </t>
  </si>
  <si>
    <t>09 0 01 00000</t>
  </si>
  <si>
    <t>09 0 01 30090</t>
  </si>
  <si>
    <t xml:space="preserve"> 09 0 01 30090</t>
  </si>
  <si>
    <t>14 0 00 00000</t>
  </si>
  <si>
    <t xml:space="preserve">Основное мероприятие «Улучшение жилищных условий граждан, проживающих в сельское местности , в том числе молодых семей и молодых специалистов» </t>
  </si>
  <si>
    <t>14 0 01 00000</t>
  </si>
  <si>
    <t>Основное мероприятие «Развитие комплексной системы обращения с твердыми бытовыми и промышленными отходами на территории Нехаевского муниципального района»</t>
  </si>
  <si>
    <t>16 0 00 00000</t>
  </si>
  <si>
    <t>16 0 01 00000</t>
  </si>
  <si>
    <t>Организационное обеспечение комплексной системы обращения с отходами</t>
  </si>
  <si>
    <t>16 0 01 30160</t>
  </si>
  <si>
    <t xml:space="preserve"> 99 0 00 00000</t>
  </si>
  <si>
    <t>50 0 00 00000</t>
  </si>
  <si>
    <t xml:space="preserve"> 50 0 00 40010</t>
  </si>
  <si>
    <t>50 0 00 10040</t>
  </si>
  <si>
    <t>12 0 01 00000</t>
  </si>
  <si>
    <t>12 0 01 30120</t>
  </si>
  <si>
    <t>51 0 00 00000</t>
  </si>
  <si>
    <t xml:space="preserve"> 51 0 00 40010</t>
  </si>
  <si>
    <t>51 0 00 70370</t>
  </si>
  <si>
    <t>51 0 00 10040</t>
  </si>
  <si>
    <t>51 0 00 40020</t>
  </si>
  <si>
    <r>
      <t xml:space="preserve"> </t>
    </r>
    <r>
      <rPr>
        <b/>
        <sz val="10"/>
        <color rgb="FF000000"/>
        <rFont val="Times New Roman"/>
        <family val="1"/>
        <charset val="204"/>
      </rPr>
      <t>52 0 00 00000</t>
    </r>
  </si>
  <si>
    <t xml:space="preserve"> 52 0 00 60020</t>
  </si>
  <si>
    <t>Муниципальная программа "Формирование доступной среды жизнедеятельности для инвалидов и маломобильных групп населения в Нехаевском муниципальном районе" на 2016 – 2020 годы</t>
  </si>
  <si>
    <t>Основное мероприятие «Формирование доступной среды жизнедеятельности для инвалидов и маломобильных групп населения в Нехаевском муниципальном районе»</t>
  </si>
  <si>
    <t>17 0 01 00000</t>
  </si>
  <si>
    <t>17 0 00 00000</t>
  </si>
  <si>
    <t xml:space="preserve">Мероприятия по снижению уровня правонарушений, безопасности и беспризорности несовершеннолетних </t>
  </si>
  <si>
    <t>Основное мероприятие «Оздоровительная компания и занятость детей»</t>
  </si>
  <si>
    <t>19 0 01 00000</t>
  </si>
  <si>
    <t>19 0 00 00000</t>
  </si>
  <si>
    <t>53 0 00 00000</t>
  </si>
  <si>
    <t xml:space="preserve"> 53 0 00 60040 </t>
  </si>
  <si>
    <t xml:space="preserve"> 53 0 00 60040</t>
  </si>
  <si>
    <t xml:space="preserve">Муниципальная программа «Духовно – нравственное воспитание граждан на 2016-2019 годы» в Нехаевском муниципальном районе </t>
  </si>
  <si>
    <t>04 0 00 00000</t>
  </si>
  <si>
    <t xml:space="preserve">Реализация комплекса профилактических мероприятий по предупреждению и  ликвидации наркозависимости у жителей Нехаевского муниципального района  </t>
  </si>
  <si>
    <t>05 0 00 00000</t>
  </si>
  <si>
    <t>12 0 00 00000</t>
  </si>
  <si>
    <t xml:space="preserve"> 52 0 00 00000</t>
  </si>
  <si>
    <t xml:space="preserve"> 52 0 00 60050</t>
  </si>
  <si>
    <t>52 0 00 60060</t>
  </si>
  <si>
    <t xml:space="preserve"> 52 0 00 60060</t>
  </si>
  <si>
    <t>52 0 00 10040</t>
  </si>
  <si>
    <t xml:space="preserve"> 52 0 00 40040</t>
  </si>
  <si>
    <t xml:space="preserve"> 52 0 00 40050</t>
  </si>
  <si>
    <t>52 0 00 40060</t>
  </si>
  <si>
    <t>03 0 00 00000</t>
  </si>
  <si>
    <t xml:space="preserve"> 99 0 00 10220</t>
  </si>
  <si>
    <t xml:space="preserve"> 99 0 00 70530</t>
  </si>
  <si>
    <t>Основное мероприятие «Обеспечение жильем молодых семей»</t>
  </si>
  <si>
    <r>
      <t xml:space="preserve"> </t>
    </r>
    <r>
      <rPr>
        <b/>
        <i/>
        <sz val="10"/>
        <color rgb="FF000000"/>
        <rFont val="Times New Roman"/>
        <family val="1"/>
        <charset val="204"/>
      </rPr>
      <t>51 0 00 70420</t>
    </r>
  </si>
  <si>
    <t xml:space="preserve"> 51 0 00 70420</t>
  </si>
  <si>
    <t xml:space="preserve"> 51 0 00 70430</t>
  </si>
  <si>
    <t xml:space="preserve"> 52 0 00 70450</t>
  </si>
  <si>
    <t>50 0 00 70340</t>
  </si>
  <si>
    <t>51 0 00 70400</t>
  </si>
  <si>
    <t>51 0 00 70410</t>
  </si>
  <si>
    <t>54 0 00 00000</t>
  </si>
  <si>
    <t>54 0 00 40070</t>
  </si>
  <si>
    <t xml:space="preserve"> 54 0 00 40070</t>
  </si>
  <si>
    <t>90 0 00 10180</t>
  </si>
  <si>
    <t>99 0 00 10210</t>
  </si>
  <si>
    <t xml:space="preserve">Иные межбюджетные трансферты бюджетам сельских поселений по решения вопросов местного значения </t>
  </si>
  <si>
    <t>99 0 00 10300</t>
  </si>
  <si>
    <t>99 0 00 10290</t>
  </si>
  <si>
    <t xml:space="preserve">12 </t>
  </si>
  <si>
    <t xml:space="preserve"> 02</t>
  </si>
  <si>
    <t xml:space="preserve">Субвенции на организационное обеспечение  деятельности территориальных  административных комиссий </t>
  </si>
  <si>
    <t xml:space="preserve">Субвенции на организацию и осуществление деятельности по опеке и попечительству </t>
  </si>
  <si>
    <t xml:space="preserve">Субвенция на создание, исполнение функций и обеспечение деятельности муниципальных комиссий по делам несовершеннолетних и защите их прав </t>
  </si>
  <si>
    <t xml:space="preserve">Субвенция на  хранение, комплектование, учет и использование архивных документов и архивных фондов, отнесенных к составу архивного фонда Волгоградской области </t>
  </si>
  <si>
    <t xml:space="preserve">Субвенции на  предоставление субсидий гражданам на  оплату жилья и коммунальных услуг </t>
  </si>
  <si>
    <t>Резервный фонд Администрации Волгоградской области</t>
  </si>
  <si>
    <t>57 0 00 00000</t>
  </si>
  <si>
    <t xml:space="preserve"> 57 0 00 00000</t>
  </si>
  <si>
    <t>Субвенция на осуществление переданных органам местного самоуправления в соответствии с пунктом 1 статьи 4 Федерального закона "Об актах гражданского сосотояния" полномпочий Российской Федерации на государственную регистрацию актов гражданского состояния</t>
  </si>
  <si>
    <t xml:space="preserve">Суцбвенция на оплату жилого помещения и отдельных видов коммунальных услуг, представляемых педагогическим работникам образовательных учреждений, работающим и проживающим в сельской местности, рабочих поселка (поселках городского типа)    </t>
  </si>
  <si>
    <t xml:space="preserve">Субвенция на предоставление мер социальной поддержки по оплате жилья и коммунальных услуг, работникам библиотек и медицинским работника образовательных учреждений, работающим и проживающим в сельской местности, рабочих поселка (поселках городского типа)    </t>
  </si>
  <si>
    <t xml:space="preserve">Субвенция на предоставление мер социальной пеоддержки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 </t>
  </si>
  <si>
    <t>Субвенция на выплату компенсации части родительской платы за содержание ребенка (присмотр и уход за ребенком) в  муниципальных образовательных организациях, реализующих основную общеобразовательную программу дошкольного образования</t>
  </si>
  <si>
    <t>Субвенция на выплату пособий по опеке и попечительству</t>
  </si>
  <si>
    <t xml:space="preserve">Субвенция на вознаграждение за труд приемным родителям (патронатному воспитателю) и предоставление им мер социальной поддержки </t>
  </si>
  <si>
    <t>СУДЕБНАЯ СИСТЕМА</t>
  </si>
  <si>
    <t>99 0 00 51200</t>
  </si>
  <si>
    <t xml:space="preserve">99 0 00 51200 </t>
  </si>
  <si>
    <t xml:space="preserve">Иные межбюджетные трансферты на обес печение  социальных гарантий молодых специалистов, работающих в муниципальных учреждениях, расположенных в сельских поселениях и рабочих поселках Волгоградской области   </t>
  </si>
  <si>
    <t>51 0 00 70870</t>
  </si>
  <si>
    <t>520 00 70870</t>
  </si>
  <si>
    <t>52 0 00 70870</t>
  </si>
  <si>
    <t xml:space="preserve"> 99 0 00 10290</t>
  </si>
  <si>
    <t>10 0 01 00000</t>
  </si>
  <si>
    <t>Основное мероприятие "Обеспечение благоприятных условий для развития предпринимательства в Нехаевском муниципальном районе"</t>
  </si>
  <si>
    <t>10 0 00 00000</t>
  </si>
  <si>
    <t xml:space="preserve">Мероприятия по популяризации предпринимательской деятельности </t>
  </si>
  <si>
    <t>10 0 01 30100</t>
  </si>
  <si>
    <t xml:space="preserve">10 0 01 30100 </t>
  </si>
  <si>
    <t xml:space="preserve">07 </t>
  </si>
  <si>
    <t xml:space="preserve">02 0 01 30020 </t>
  </si>
  <si>
    <t>52 0 00 70450</t>
  </si>
  <si>
    <t>50 0 00 70351</t>
  </si>
  <si>
    <t>50 0 00 70352</t>
  </si>
  <si>
    <t>50 0 00 70353</t>
  </si>
  <si>
    <t>Субсидия бюджетам муниципальных образованийдля решения отдельных вопросов местного значения в сфере дополнительного образования детей (финансовая грамотность)</t>
  </si>
  <si>
    <t xml:space="preserve"> 51 0 00 70361</t>
  </si>
  <si>
    <t xml:space="preserve"> 51 0 00 70362</t>
  </si>
  <si>
    <t xml:space="preserve"> 51 0 00 70363</t>
  </si>
  <si>
    <t xml:space="preserve">Организация отдыха и оздоровления детей и подростков в загородном лагере  </t>
  </si>
  <si>
    <t>19 0 01 30192</t>
  </si>
  <si>
    <t>Организация временных рабочих мест для подростков в возрасте от 14 до 18 лет, обеспечения их занятости в период летних каникул.</t>
  </si>
  <si>
    <t>Муниципальная программа «Обновление кадрового потенциала системы образования» на 2017-2021 годы в Нехаевском муниципальном районе</t>
  </si>
  <si>
    <t xml:space="preserve">Основное мероприятие «Обеспечение профессиональными кадрами муниципальной системы образования, предоставление качественных образовательных услуг с учетом потребностей района» </t>
  </si>
  <si>
    <t>Укомплектование системы образования Нехаевского муниципального района молодыми педагогическими кадрами</t>
  </si>
  <si>
    <t>18 0 00 00000</t>
  </si>
  <si>
    <t>18 0 01 00000</t>
  </si>
  <si>
    <t>18 0 01 30180</t>
  </si>
  <si>
    <t>Субвенция на осуществление образовательного процесса муниципальными дошкольными образовательными организациями на оплату туда  и начислений на оплату труда педагогических работников</t>
  </si>
  <si>
    <t>Субвенция на осуществление образовательного процесса муниципальными дошкольными образовательными организациями на оплату туда  и начислений на оплату труда прочих работников</t>
  </si>
  <si>
    <t>Субвенция на осуществление образовательного процесса муниципальными дошкольными образовательными организациями на расходы на обеспечение учебного процесса</t>
  </si>
  <si>
    <t>Субвенция на осуществление образовательного процесса муниципальными общеобразовательными организациями на оплату труда и начислений на оплату труда педагогических работников</t>
  </si>
  <si>
    <t>Субвенция на осуществление образовательного процесса муниципальными общеобразовательными организациями на оплату труда и начислений на оплату труда прочих работников</t>
  </si>
  <si>
    <t>Субвенция на осуществление образовательного процесса муниципальными общеобразовательными организациями на расходы на обеспечение учебного процесса</t>
  </si>
  <si>
    <t>Молодежная политика</t>
  </si>
  <si>
    <t>Дополнительное образование детей</t>
  </si>
  <si>
    <t xml:space="preserve">03 </t>
  </si>
  <si>
    <t xml:space="preserve">Молодежная политика </t>
  </si>
  <si>
    <t>19 0 01 30190</t>
  </si>
  <si>
    <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«Реконструкция  и модернизация технической базы  муниципальных учреждений культуры Нехаевского муниципального района на 2017-2019 гг. и на период до 2020г.»</t>
    </r>
  </si>
  <si>
    <t xml:space="preserve">Основное мероприятие «Создание условий для сохранения и развития культурного потенциала» </t>
  </si>
  <si>
    <t xml:space="preserve">Реконструкция, капительный ремонт, повышение уровня и качества услуг в области культуры  </t>
  </si>
  <si>
    <t xml:space="preserve">09 0 01 30090 </t>
  </si>
  <si>
    <t>Субсидии муниципальным образованиям Волгоградской области на мероприятия по обеспечению жильем молодых семей (районные средства)</t>
  </si>
  <si>
    <t>Субсидии муниципальным образованиям Волгоградской области на мероприятия по обеспечению жильем молодых семей (областные средства)</t>
  </si>
  <si>
    <t>Субсидии муниципальным образованиям Волгоградской области на мероприятия по обеспечению жильем молодых семей (федеральные средства)</t>
  </si>
  <si>
    <t>50 0 00 70870</t>
  </si>
  <si>
    <t xml:space="preserve">Основное мероприятие «Организационно-профилактические мероприятия, направленные на сокращение потребления наркотиков, алкоголя и других психоактивных веществ населением Нехаевского муниципального района»  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</si>
  <si>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</si>
  <si>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«Счастливое и Активное Долголетие» («САД») на 2018-2020 годы</t>
  </si>
  <si>
    <t>Основное мероприятие «Повышение качества жизни и поддержка активного социального долголетия пожилых людей»</t>
  </si>
  <si>
    <t>Мероприятия по совершенствованию работы по решению социально-бытовых проблем граждан старшего поколения</t>
  </si>
  <si>
    <t>Субвенция на осуществление образовательного процесса по реализации образовательных программ дошкольного образования муниципальными образовательными организациями на оплату туда  и начислений на оплату труда педагогических работников</t>
  </si>
  <si>
    <t>Субвенция на осуществление образовательного процесса по реализации образовательных программ дошкольного образования муниципальными образовательными организациями на оплату туда  и начислений на оплату труда прочих работников</t>
  </si>
  <si>
    <t>Субвенция на осуществление образовательного процесса по реализации образовательных программ дошкольного образования муниципальными образовательными организациями на расходы на обеспечение учебного процесса</t>
  </si>
  <si>
    <t>50 0 00 71491</t>
  </si>
  <si>
    <t>50 0 00 71492</t>
  </si>
  <si>
    <t>50 0 00 71493</t>
  </si>
  <si>
    <t>Реализация мероприятий в рамках устойчивого развития сельских территорий за счет областных  средств</t>
  </si>
  <si>
    <t>Реализация мероприятий в рамках устойчивого развития сельских территорий за счет районных средств</t>
  </si>
  <si>
    <t>Муниципальная программа "Профилактика наркомании и противодействия незаконному распространению наркотиков на территории Нехаевского муниципального района  на 2018 - 2020 годы"</t>
  </si>
  <si>
    <t>Муниципальная программа «Улучшение условий и охраны труда в Нехаевском районе на 2018-2019 год»</t>
  </si>
  <si>
    <t>Муниципальная программа «Развитие муниципальной службы в Нехаевском муниципальном районе на 2018-2020 годы»</t>
  </si>
  <si>
    <t>Ведомственная целевая программа «Приоритетные направления развития культуры в Нехаевском муниципальном районе на 2018-2020 годы»</t>
  </si>
  <si>
    <t>50 0 00 71170</t>
  </si>
  <si>
    <t>51 0 00 71170</t>
  </si>
  <si>
    <t>Благоустройство</t>
  </si>
  <si>
    <t>20 0 00 00000</t>
  </si>
  <si>
    <t>Субсидия на приобретение и замену оконных блоков и выполнение необходимого для этого работ в зданиях муниципальных образовательных организаций Волгоградской области (районные средства)</t>
  </si>
  <si>
    <t>Субсидия на приобретение и замену оконных блоков и выполнение необходимого для этого работ в зданиях муниципальных образовательных организаций Волгоградской области (областные средства)</t>
  </si>
  <si>
    <t>Выполнение прочих общегосударственных обязательств</t>
  </si>
  <si>
    <t xml:space="preserve">99 0 00 10240 </t>
  </si>
  <si>
    <t>57 0 00 S0840</t>
  </si>
  <si>
    <t>Субсидия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округов Волгоградской области  официальной информации (районные средства)</t>
  </si>
  <si>
    <t>Субсидия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округов Волгоградской области  официальной информации (областные средства)</t>
  </si>
  <si>
    <t>51 0 00 S0980</t>
  </si>
  <si>
    <t>Реализация мероприятий в рамках устойчивого развития сельских территорий за счет федеральных  средств</t>
  </si>
  <si>
    <t>14 0 01 L5670</t>
  </si>
  <si>
    <t>Мероприятия поустойчивому развитию сельских территорий за счет районных  средств</t>
  </si>
  <si>
    <t>Мероприятия поустойчивому развитию сельских территорий за счет областных  средств</t>
  </si>
  <si>
    <t>14 0 01 71560</t>
  </si>
  <si>
    <t>Субсидия на 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(районные средства)</t>
  </si>
  <si>
    <t>Субсидия на 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(областные средства)</t>
  </si>
  <si>
    <t>19 0 01 S0390</t>
  </si>
  <si>
    <t>17 0 01 L0273</t>
  </si>
  <si>
    <t>Субсидия на софинансирование расходов на реализацию мероприятий в сфере обеспечения доступности муниципальных приоритетных объектов социальной, транспортной, инженерной инфраструктуры для инвалидов и других маломобильных групп населения районные средства</t>
  </si>
  <si>
    <t>Субсидия на софинансирование расходов на реализацию мероприятий в сфере обеспечения доступности муниципальных приоритетных объектов социальной, транспортной, инженерной инфраструктуры для инвалидов и других маломобильных групп населения областные средства</t>
  </si>
  <si>
    <t>Субсидия на софинансирование расходов на реализацию мероприятий в сфере обеспечения доступности муниципальных приоритетных объектов социальной, транспортной, инженерной инфраструктуры для инвалидов и других маломобильных групп населения федеральные средства</t>
  </si>
  <si>
    <t>Мероприятия поустойчивому развитию сельских территорий за счет областные  средства</t>
  </si>
  <si>
    <t>Бюджет 2019 г</t>
  </si>
  <si>
    <t>Муниципальная программа «Профилактика  правонарушений на территории Нехаевского муниципального района на 2019-2021 год"</t>
  </si>
  <si>
    <t>Муниципальная программа "Развитие и поддержка малого с среднего предпринимательствав Нехаевском муниципальном районе на 2016 - 2019 годы"</t>
  </si>
  <si>
    <t xml:space="preserve">Муниципальная  программа "Повышение безопасности дорожного движения в Нехаевском муниципальном районе" на 2019-2021 годы </t>
  </si>
  <si>
    <t xml:space="preserve">Муниципальная  программа «Повышение энергоэффективности и энергосбережения на территории Нехаевского муниципального района Волгоградской области на период до 2020 года» </t>
  </si>
  <si>
    <t>Муниципальная программа «Профилактика правонарушений на территории Нехаевского муниципального района на 2019-2021 годы»</t>
  </si>
  <si>
    <t xml:space="preserve">Муниципальная программа «Обеспечение жильем молодых семей» на 2019-2025 годы в Нехаевском муниципальном районе  </t>
  </si>
  <si>
    <t>24 0 00 00000</t>
  </si>
  <si>
    <t>24 0 01 00000</t>
  </si>
  <si>
    <t>24 0 01 L4970</t>
  </si>
  <si>
    <t xml:space="preserve"> 24 0 01 L4970</t>
  </si>
  <si>
    <t>Ведомственная целевая программа «Развитие образования на 2019-2021годы»</t>
  </si>
  <si>
    <t>Ведомственная целевая программа «Приоритетные направления развития культуры в Нехаевском муниципальном районе на 2019-2021 годы»</t>
  </si>
  <si>
    <t>Ведомственная целевая программа  «Развитие дошкольного образования Нехаевского муниципального района на 2019-2021 годы»</t>
  </si>
  <si>
    <t>Ведомственная целевая программа «Развитие физической культуры и спорта на территории Нехаевского муниципального района на 2019-2021 годы»</t>
  </si>
  <si>
    <t>Ведомственная целевая программа «Поддержка и развитие печатного средства массовой информации Нехаевского муниципального района на 2019-2021 гг"</t>
  </si>
  <si>
    <t>Муниципальная программа «Организация летнего отдыха, оздоровления и занятости  детей и подростков в Нехаевском муниципальном районе на 2019-2021 годы»</t>
  </si>
  <si>
    <t>Муниципальная  программа «Повышение безопасности дорожного движения в Нехаевском муниципальном районе» на 2019-2021 годы</t>
  </si>
  <si>
    <t>Ведомственная целевая  программа «Реализация государственной молодежной политики на территории Нехаевского муниципального района на 2019-2021 годы»</t>
  </si>
  <si>
    <t>Ведомственная целевая программа «Реализация государственной молодежной политики на территории Нехаевского муниципального района на 2019-2021 годы»</t>
  </si>
  <si>
    <t>Муниципальная программа «Профилактика  правонарушений на территории Нехаевского муниципального района на 2019-2021 годы"</t>
  </si>
  <si>
    <t xml:space="preserve">Ведомственная целевая программа  «Обеспечение деятельности МКУ "Жилищно-коммунальное хозяйство Администрации Нехаевского муниципального района" на 2019-2021 годы»  </t>
  </si>
  <si>
    <t>Уставный фонд</t>
  </si>
  <si>
    <t>99 0 00 10310</t>
  </si>
  <si>
    <t>Муниципальная программа "Устойчивое развитие сельских территорий Нехаевского муниципального района Волгоградской области на 2014-2017 годы и на период до 2020 года"</t>
  </si>
  <si>
    <t xml:space="preserve">Основное мероприятие «Улучшение жилищных условий граждан, проживающих в сельское местности, в том числе молодых семей и молодых специалистов» </t>
  </si>
  <si>
    <t>Развитие газификации в сельской местности за счет районных средств</t>
  </si>
  <si>
    <t>14 0 01 30140</t>
  </si>
  <si>
    <t xml:space="preserve"> 14 0 01 30140</t>
  </si>
  <si>
    <t xml:space="preserve">Реализация мероприятий в рамках устойчивого развития сельских территорий за счет федеральных  средств(внутрипоселковый газопровод в х. Артановский и х. Красновский) </t>
  </si>
  <si>
    <t>Муниципальная программа "Развитие станицы Нехаевской как административного центра Нехаевского муниципального района до 2019 года"</t>
  </si>
  <si>
    <t>Дорожное хозяйство (дорожный фонд)</t>
  </si>
  <si>
    <t>Прочие межбюджетные трансферы на содержание мест захоронений</t>
  </si>
  <si>
    <t xml:space="preserve">99 0 00 10330 </t>
  </si>
  <si>
    <t>99 0 00 10330</t>
  </si>
  <si>
    <t>Дотация бюджетам муниципальных районов Волгоградской области на поддержку мер по обеспечению сбалансированности местных бюджетов для решения отдельных вопросов местного значения в связи с необходимостью доведения до сведения жителей муниципальных районов Волгоградской области официальной информации и иных вопросов местного значения</t>
  </si>
  <si>
    <t>99 0 00 71160</t>
  </si>
  <si>
    <t>15 0 01 30151</t>
  </si>
  <si>
    <t>Разработка комплексной схемы организации дорожного движения в Нехаевском муниципальном районе</t>
  </si>
  <si>
    <t>Субсидии бюджетам муниципальных образований Волгоградской области на реализацию мероприятий в сфере дорожной деятельности (районные средства)</t>
  </si>
  <si>
    <t>Субсидии бюджетам муниципальных образований Волгоградской области на реализацию мероприятий в сфере дорожной деятельности (областные средства)</t>
  </si>
  <si>
    <t>20 0 02 00000</t>
  </si>
  <si>
    <t>14 0 01 R5670</t>
  </si>
  <si>
    <t>Основное мероприятие "Благоустройство центральной части ст. Нехаевской"</t>
  </si>
  <si>
    <t>Развитие благоустройства и улучшение эстетического вида территории станицы</t>
  </si>
  <si>
    <t>20 0 02 30201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</si>
  <si>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</si>
  <si>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</si>
  <si>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90 0 00 10030</t>
  </si>
  <si>
    <t xml:space="preserve"> 99 0 00 10240</t>
  </si>
  <si>
    <t>14 0 Р5 55670</t>
  </si>
  <si>
    <t>Основное мероприятие «Увеличение количества пивлеченных а занятиям физической культурой и спортом граждан, проживающих на тернритории района, и прежде всего молодежи, за счет расширения сети плоскостных спортивных сооружений"</t>
  </si>
  <si>
    <t>14 0 Р5 00000</t>
  </si>
  <si>
    <t>Субсидия на софинансирование расходов на реализацию мероприятий в сфере обеспечения доступности приоритетных объектов и услугв приоритеных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  федеральные средства</t>
  </si>
  <si>
    <t>17 0 01 L0271</t>
  </si>
  <si>
    <t>Субсидия на софинансирование расходов на реализацию мероприятий в сфере обеспечения доступности приоритетных объектов и услугв приоритеных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  областной средства</t>
  </si>
  <si>
    <t>Субсидия на софинансирование расходов на реализацию мероприятий в сфере обеспечения доступности приоритетных объектов и услугв приоритеных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  районные средства</t>
  </si>
  <si>
    <t>09 0 01 S1740</t>
  </si>
  <si>
    <t>Субсидии бюджетам муниципальных образований Волгоградской области на реализацию мероприятий в сфере дорожной деятельности (с целью организации освещения улично-дорожной сети)                                                               (областные средства)</t>
  </si>
  <si>
    <t>Субсидии бюджетам муниципальных образований Волгоградской области на реализацию мероприятий в сфере дорожной деятельности (с целью организации освещения улично-дорожной сети)                                                               (районные средства)</t>
  </si>
  <si>
    <t>20 0 02 S1740</t>
  </si>
  <si>
    <t>99 0 00 10240</t>
  </si>
  <si>
    <t>50 0 00 S0980</t>
  </si>
  <si>
    <t>17 0 01 30170</t>
  </si>
  <si>
    <t>Создание условий доступности приоритетных объектов и услуг в приоритетных сферах жизнедеятельности инвалидов и других маломобильных групп населения</t>
  </si>
  <si>
    <t>51 0 00 71160</t>
  </si>
  <si>
    <t>52 0 00 L5190</t>
  </si>
  <si>
    <t>Межбюджетные трансферты передваемые бюджетам муниципальных районов на поддержку отрасли культуры</t>
  </si>
  <si>
    <t>Дотация на поддержку мер по обеспечению сбалансированности местных бюджетов для решения отдельных вопросов местного значения в связи с реализацией местных инициатив населения (районные средства)</t>
  </si>
  <si>
    <t>Дотация на поддержку мер по обеспечению сбалансированности местных бюджетов для решения отдельных вопросов местного значения в связи с реализацией местных инициатив населения (областные средства)</t>
  </si>
  <si>
    <t>Дотация на поддержку мер по обеспечению сбалансированности местных бюджетов для решения отдельных вопросов местного значения, распределяемых с учетом результатов определения расчетного объема расходных обязательств консолидированных бюджетов муниципальных районов (бюджетов городских округов) Волгоградской области (областные средства)</t>
  </si>
  <si>
    <t>Субвенции на организацию и осуществление деятельности по опеке и попечительству  (районные средства)</t>
  </si>
  <si>
    <t>Субсидии бюджетам муниципальных районов на поддержку отрасли культуры (Федеральные средства)</t>
  </si>
  <si>
    <t>05 0 01 L5190</t>
  </si>
  <si>
    <t>Субсидии бюджетам муниципальных районов на поддержку отрасли культуры  (Областные средства)</t>
  </si>
  <si>
    <t>Субсидии бюджетам муниципальных районов на поддержку отрасли культуры  (Районные  средства)</t>
  </si>
  <si>
    <t xml:space="preserve"> 99 0 00 10110</t>
  </si>
  <si>
    <t xml:space="preserve">Субвенции на компенсацию (возмещение) выподающих доходов ресурсоснабжающих организаций, связанных с применением ими социальных тарифов (цен) на коммунальные ресурсы (услуги) и услуги технического водоснабжения, поставляемого населению </t>
  </si>
  <si>
    <t xml:space="preserve">99 0 00 70510 </t>
  </si>
  <si>
    <t>99 0 00 70510</t>
  </si>
  <si>
    <t xml:space="preserve">05 0 01 30050 </t>
  </si>
  <si>
    <t>Иные межбюджетные трансферты на выплату денежного поощрения лучшим комиссиям по делам несовершеннолетних и защите из прав</t>
  </si>
  <si>
    <t>99 0 00 70080</t>
  </si>
  <si>
    <t xml:space="preserve"> 99 0 00 70080</t>
  </si>
  <si>
    <t>Другие вопросы в области национальной безопасности и правоохранительной деятельности</t>
  </si>
  <si>
    <t>99 0 00 55500</t>
  </si>
  <si>
    <t>Иные межбюджетные трансферты  за достижение показатлей деятельности органов исполнительной власти субъектов Российской Федерации</t>
  </si>
  <si>
    <t>Субвенция на организация питания детей из малоимущих семей и детей, находящихся на учете у фтизиатра, обучающихся в общеобразовательных организациях  (областныце средства)</t>
  </si>
  <si>
    <t>Субвенция на организация питания детей из малоимущих семей и детей, находящихся на учете у фтизиатра, обучающихся в общеобразовательных организациях (районные средства)</t>
  </si>
  <si>
    <t xml:space="preserve">06 0 01 30060 </t>
  </si>
  <si>
    <t>Приложение №5                                       "Утверждено"                                                             Решением районной Думы                                                                 от ___________2020 г. №______</t>
  </si>
  <si>
    <t xml:space="preserve">Приложение № 4                                    "Утверждено"                                                       Решением районной Думы                                                             от ___________2020 г. № _____ </t>
  </si>
  <si>
    <t xml:space="preserve">Приложение № 3                                    "Утверждено"                                                      Решением районной Думы                                                              от __________2020 г. №____ </t>
  </si>
  <si>
    <t>Исполнение бюджетных ассигнований за 2019 год по разделам и подразделам классификации расходов бюджета.</t>
  </si>
  <si>
    <t>Исполнение бюджетных ассигнований за 2019 год по разделам и подразделам, целевым статьям и видам расходов классификации расходов бюджета.</t>
  </si>
  <si>
    <t xml:space="preserve">Исполнение ведомственной структуры расходов бюджета муниципального района за 2019 год </t>
  </si>
  <si>
    <t>Исполнено за 2019г.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</si>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</sst>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3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" fillId="0" borderId="0" xfId="0" applyFont="1" applyFill="1"/>
    <xf numFmtId="0" fontId="1" fillId="0" borderId="0" xfId="0" applyFont="1"/>
    <xf numFmtId="0" fontId="16" fillId="0" borderId="0" xfId="0" applyFont="1"/>
    <xf numFmtId="49" fontId="7" fillId="0" borderId="1" xfId="0" applyNumberFormat="1" applyFont="1" applyBorder="1" applyAlignment="1">
      <alignment horizontal="center" wrapText="1"/>
    </xf>
    <xf numFmtId="0" fontId="0" fillId="0" borderId="0" xfId="0" applyFont="1"/>
    <xf numFmtId="0" fontId="8" fillId="0" borderId="1" xfId="0" applyFont="1" applyBorder="1" applyAlignment="1">
      <alignment wrapText="1"/>
    </xf>
    <xf numFmtId="0" fontId="17" fillId="0" borderId="0" xfId="0" applyFont="1"/>
    <xf numFmtId="0" fontId="18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8" fillId="2" borderId="1" xfId="0" applyFont="1" applyFill="1" applyBorder="1" applyAlignment="1" applyProtection="1">
      <alignment wrapText="1"/>
    </xf>
    <xf numFmtId="0" fontId="10" fillId="0" borderId="1" xfId="0" applyFont="1" applyBorder="1" applyAlignment="1" applyProtection="1">
      <alignment wrapText="1"/>
    </xf>
    <xf numFmtId="0" fontId="10" fillId="2" borderId="1" xfId="0" applyFont="1" applyFill="1" applyBorder="1" applyAlignment="1" applyProtection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wrapText="1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 applyProtection="1">
      <alignment wrapText="1"/>
    </xf>
    <xf numFmtId="164" fontId="12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 applyProtection="1">
      <alignment wrapText="1"/>
    </xf>
    <xf numFmtId="0" fontId="18" fillId="0" borderId="1" xfId="0" applyFont="1" applyBorder="1" applyAlignment="1" applyProtection="1">
      <alignment wrapText="1"/>
    </xf>
    <xf numFmtId="0" fontId="18" fillId="0" borderId="1" xfId="0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0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3" fillId="0" borderId="1" xfId="0" applyFont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22" fillId="2" borderId="1" xfId="0" applyFont="1" applyFill="1" applyBorder="1" applyAlignment="1" applyProtection="1">
      <alignment wrapText="1"/>
    </xf>
    <xf numFmtId="0" fontId="22" fillId="2" borderId="1" xfId="0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/>
    </xf>
    <xf numFmtId="49" fontId="22" fillId="2" borderId="1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18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5" fillId="2" borderId="1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9" fillId="0" borderId="7" xfId="0" applyFont="1" applyBorder="1" applyAlignment="1">
      <alignment vertical="top" wrapText="1"/>
    </xf>
    <xf numFmtId="0" fontId="21" fillId="0" borderId="1" xfId="0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wrapText="1"/>
    </xf>
    <xf numFmtId="0" fontId="19" fillId="0" borderId="1" xfId="0" applyFont="1" applyFill="1" applyBorder="1" applyAlignment="1" applyProtection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5" fillId="0" borderId="5" xfId="0" applyFont="1" applyBorder="1" applyAlignment="1" applyProtection="1">
      <alignment wrapText="1"/>
    </xf>
    <xf numFmtId="0" fontId="13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vertical="top" wrapText="1"/>
    </xf>
    <xf numFmtId="0" fontId="6" fillId="2" borderId="1" xfId="0" applyFont="1" applyFill="1" applyBorder="1" applyAlignment="1" applyProtection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21" fillId="2" borderId="1" xfId="0" applyFont="1" applyFill="1" applyBorder="1" applyAlignment="1">
      <alignment vertical="top" wrapText="1"/>
    </xf>
    <xf numFmtId="0" fontId="10" fillId="2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6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" fillId="0" borderId="0" xfId="0" applyFont="1"/>
    <xf numFmtId="0" fontId="21" fillId="0" borderId="1" xfId="0" applyFont="1" applyBorder="1"/>
    <xf numFmtId="0" fontId="6" fillId="2" borderId="3" xfId="0" applyFont="1" applyFill="1" applyBorder="1" applyAlignment="1">
      <alignment vertical="top" wrapText="1"/>
    </xf>
    <xf numFmtId="0" fontId="18" fillId="2" borderId="1" xfId="0" applyFont="1" applyFill="1" applyBorder="1" applyAlignment="1" applyProtection="1">
      <alignment wrapText="1"/>
    </xf>
    <xf numFmtId="0" fontId="10" fillId="0" borderId="1" xfId="0" applyNumberFormat="1" applyFont="1" applyBorder="1" applyAlignment="1" applyProtection="1">
      <alignment wrapText="1"/>
    </xf>
    <xf numFmtId="0" fontId="7" fillId="0" borderId="6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164" fontId="26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/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="120" zoomScaleNormal="120" workbookViewId="0">
      <selection activeCell="G9" sqref="G9"/>
    </sheetView>
  </sheetViews>
  <sheetFormatPr defaultRowHeight="15" x14ac:dyDescent="0.25"/>
  <cols>
    <col min="1" max="1" width="48.7109375" style="1" customWidth="1"/>
    <col min="2" max="2" width="7" customWidth="1"/>
    <col min="3" max="3" width="6.42578125" customWidth="1"/>
    <col min="4" max="4" width="7.7109375" customWidth="1"/>
    <col min="5" max="5" width="13.7109375" customWidth="1"/>
    <col min="6" max="6" width="13" customWidth="1"/>
  </cols>
  <sheetData>
    <row r="1" spans="1:7" ht="60.75" customHeight="1" x14ac:dyDescent="0.25">
      <c r="D1" s="328"/>
      <c r="E1" s="330" t="s">
        <v>457</v>
      </c>
      <c r="F1" s="331"/>
      <c r="G1" s="331"/>
    </row>
    <row r="2" spans="1:7" ht="42.75" customHeight="1" x14ac:dyDescent="0.3">
      <c r="A2" s="332" t="s">
        <v>458</v>
      </c>
      <c r="B2" s="332"/>
      <c r="C2" s="332"/>
      <c r="D2" s="332"/>
      <c r="E2" s="332"/>
      <c r="F2" s="331"/>
      <c r="G2" s="331"/>
    </row>
    <row r="3" spans="1:7" ht="18.75" x14ac:dyDescent="0.3">
      <c r="A3" s="59"/>
      <c r="B3" s="59"/>
      <c r="C3" s="59"/>
      <c r="D3" s="59"/>
      <c r="E3" s="59"/>
    </row>
    <row r="4" spans="1:7" ht="47.25" x14ac:dyDescent="0.25">
      <c r="A4" s="71" t="s">
        <v>3</v>
      </c>
      <c r="B4" s="71" t="s">
        <v>4</v>
      </c>
      <c r="C4" s="71" t="s">
        <v>5</v>
      </c>
      <c r="D4" s="71" t="s">
        <v>6</v>
      </c>
      <c r="E4" s="12" t="s">
        <v>365</v>
      </c>
      <c r="F4" s="12" t="s">
        <v>461</v>
      </c>
      <c r="G4" s="12" t="s">
        <v>462</v>
      </c>
    </row>
    <row r="5" spans="1:7" ht="15.75" x14ac:dyDescent="0.25">
      <c r="A5" s="77" t="s">
        <v>20</v>
      </c>
      <c r="B5" s="71">
        <v>902</v>
      </c>
      <c r="C5" s="72" t="s">
        <v>88</v>
      </c>
      <c r="D5" s="72"/>
      <c r="E5" s="12">
        <f>E6+E7+E8+E10+E11+E12+E9</f>
        <v>52267.8</v>
      </c>
      <c r="F5" s="12">
        <f t="shared" ref="F5" si="0">F6+F7+F8+F10+F11+F12+F9</f>
        <v>50131.200000000004</v>
      </c>
      <c r="G5" s="207">
        <f>F5/E5*100</f>
        <v>95.912205985329408</v>
      </c>
    </row>
    <row r="6" spans="1:7" ht="42" customHeight="1" x14ac:dyDescent="0.25">
      <c r="A6" s="312" t="s">
        <v>411</v>
      </c>
      <c r="B6" s="313">
        <v>902</v>
      </c>
      <c r="C6" s="314" t="s">
        <v>88</v>
      </c>
      <c r="D6" s="314" t="s">
        <v>91</v>
      </c>
      <c r="E6" s="287">
        <f>'По видам 2019'!G6</f>
        <v>1038</v>
      </c>
      <c r="F6" s="287">
        <f>'По видам 2019'!H6</f>
        <v>1028.9000000000001</v>
      </c>
      <c r="G6" s="207">
        <f t="shared" ref="G6:G45" si="1">F6/E6*100</f>
        <v>99.123314065510598</v>
      </c>
    </row>
    <row r="7" spans="1:7" s="7" customFormat="1" ht="64.5" x14ac:dyDescent="0.25">
      <c r="A7" s="60" t="s">
        <v>9</v>
      </c>
      <c r="B7" s="61">
        <v>901</v>
      </c>
      <c r="C7" s="62" t="s">
        <v>88</v>
      </c>
      <c r="D7" s="62" t="s">
        <v>89</v>
      </c>
      <c r="E7" s="63">
        <f>'По видам 2019'!G10</f>
        <v>769.90000000000009</v>
      </c>
      <c r="F7" s="287">
        <f>'По видам 2019'!H10</f>
        <v>742</v>
      </c>
      <c r="G7" s="207">
        <f t="shared" si="1"/>
        <v>96.376152747109998</v>
      </c>
    </row>
    <row r="8" spans="1:7" s="7" customFormat="1" ht="64.5" x14ac:dyDescent="0.25">
      <c r="A8" s="60" t="s">
        <v>23</v>
      </c>
      <c r="B8" s="61">
        <v>902</v>
      </c>
      <c r="C8" s="62" t="s">
        <v>88</v>
      </c>
      <c r="D8" s="62" t="s">
        <v>90</v>
      </c>
      <c r="E8" s="63">
        <f>'По видам 2019'!G17</f>
        <v>27088.499999999996</v>
      </c>
      <c r="F8" s="287">
        <f>'По видам 2019'!H17</f>
        <v>26339.200000000001</v>
      </c>
      <c r="G8" s="207">
        <f t="shared" si="1"/>
        <v>97.233881536445367</v>
      </c>
    </row>
    <row r="9" spans="1:7" s="7" customFormat="1" ht="15.75" x14ac:dyDescent="0.25">
      <c r="A9" s="181" t="s">
        <v>271</v>
      </c>
      <c r="B9" s="182">
        <v>902</v>
      </c>
      <c r="C9" s="183" t="s">
        <v>88</v>
      </c>
      <c r="D9" s="183" t="s">
        <v>94</v>
      </c>
      <c r="E9" s="184">
        <f>'По видам 2019'!G50</f>
        <v>0</v>
      </c>
      <c r="F9" s="287">
        <f>'По видам 2019'!H50</f>
        <v>0</v>
      </c>
      <c r="G9" s="207">
        <v>0</v>
      </c>
    </row>
    <row r="10" spans="1:7" s="7" customFormat="1" ht="39" x14ac:dyDescent="0.25">
      <c r="A10" s="60" t="s">
        <v>84</v>
      </c>
      <c r="B10" s="61">
        <v>931</v>
      </c>
      <c r="C10" s="62" t="s">
        <v>88</v>
      </c>
      <c r="D10" s="62" t="s">
        <v>96</v>
      </c>
      <c r="E10" s="63">
        <f>'По видам 2019'!G54</f>
        <v>1427</v>
      </c>
      <c r="F10" s="287">
        <f>'По видам 2019'!H54</f>
        <v>1427</v>
      </c>
      <c r="G10" s="207">
        <f t="shared" si="1"/>
        <v>100</v>
      </c>
    </row>
    <row r="11" spans="1:7" s="7" customFormat="1" ht="15.75" x14ac:dyDescent="0.25">
      <c r="A11" s="60" t="s">
        <v>26</v>
      </c>
      <c r="B11" s="61">
        <v>902</v>
      </c>
      <c r="C11" s="62" t="s">
        <v>88</v>
      </c>
      <c r="D11" s="62">
        <v>11</v>
      </c>
      <c r="E11" s="63">
        <f>'По видам 2019'!G69</f>
        <v>65.099999999999994</v>
      </c>
      <c r="F11" s="287">
        <f>'По видам 2019'!H69</f>
        <v>0</v>
      </c>
      <c r="G11" s="207">
        <f t="shared" si="1"/>
        <v>0</v>
      </c>
    </row>
    <row r="12" spans="1:7" s="7" customFormat="1" ht="15.75" x14ac:dyDescent="0.25">
      <c r="A12" s="60" t="s">
        <v>28</v>
      </c>
      <c r="B12" s="61">
        <v>902</v>
      </c>
      <c r="C12" s="62" t="s">
        <v>88</v>
      </c>
      <c r="D12" s="62">
        <v>13</v>
      </c>
      <c r="E12" s="63">
        <f>'По видам 2019'!G74</f>
        <v>21879.300000000003</v>
      </c>
      <c r="F12" s="287">
        <f>'По видам 2019'!H74</f>
        <v>20594.100000000002</v>
      </c>
      <c r="G12" s="207">
        <f t="shared" si="1"/>
        <v>94.125954669482113</v>
      </c>
    </row>
    <row r="13" spans="1:7" ht="26.25" x14ac:dyDescent="0.25">
      <c r="A13" s="77" t="s">
        <v>36</v>
      </c>
      <c r="B13" s="71">
        <v>902</v>
      </c>
      <c r="C13" s="72" t="s">
        <v>89</v>
      </c>
      <c r="D13" s="72"/>
      <c r="E13" s="12">
        <f>E14+E15</f>
        <v>372.7</v>
      </c>
      <c r="F13" s="12">
        <f t="shared" ref="F13" si="2">F14+F15</f>
        <v>372.7</v>
      </c>
      <c r="G13" s="207">
        <f t="shared" si="1"/>
        <v>100</v>
      </c>
    </row>
    <row r="14" spans="1:7" s="7" customFormat="1" ht="39" x14ac:dyDescent="0.25">
      <c r="A14" s="60" t="s">
        <v>37</v>
      </c>
      <c r="B14" s="61">
        <v>902</v>
      </c>
      <c r="C14" s="62" t="s">
        <v>89</v>
      </c>
      <c r="D14" s="62" t="s">
        <v>93</v>
      </c>
      <c r="E14" s="63">
        <f>'По видам 2019'!G131</f>
        <v>344.9</v>
      </c>
      <c r="F14" s="287">
        <f>'По видам 2019'!H131</f>
        <v>344.9</v>
      </c>
      <c r="G14" s="207">
        <f t="shared" si="1"/>
        <v>100</v>
      </c>
    </row>
    <row r="15" spans="1:7" s="7" customFormat="1" ht="26.25" x14ac:dyDescent="0.25">
      <c r="A15" s="20" t="s">
        <v>449</v>
      </c>
      <c r="B15" s="313">
        <v>902</v>
      </c>
      <c r="C15" s="314" t="s">
        <v>89</v>
      </c>
      <c r="D15" s="314" t="s">
        <v>119</v>
      </c>
      <c r="E15" s="287">
        <f>'По видам 2019'!G140</f>
        <v>27.8</v>
      </c>
      <c r="F15" s="287">
        <f>'По видам 2019'!H140</f>
        <v>27.8</v>
      </c>
      <c r="G15" s="207">
        <f t="shared" si="1"/>
        <v>100</v>
      </c>
    </row>
    <row r="16" spans="1:7" ht="15" customHeight="1" x14ac:dyDescent="0.25">
      <c r="A16" s="77" t="s">
        <v>39</v>
      </c>
      <c r="B16" s="71">
        <v>902</v>
      </c>
      <c r="C16" s="72" t="s">
        <v>90</v>
      </c>
      <c r="D16" s="72"/>
      <c r="E16" s="12">
        <f>E17+E19+E18</f>
        <v>8033.5000000000009</v>
      </c>
      <c r="F16" s="12">
        <f t="shared" ref="F16" si="3">F17+F19+F18</f>
        <v>7824.4</v>
      </c>
      <c r="G16" s="207">
        <f t="shared" si="1"/>
        <v>97.39714943673367</v>
      </c>
    </row>
    <row r="17" spans="1:7" s="7" customFormat="1" ht="15.75" x14ac:dyDescent="0.25">
      <c r="A17" s="60" t="s">
        <v>40</v>
      </c>
      <c r="B17" s="61">
        <v>902</v>
      </c>
      <c r="C17" s="62" t="s">
        <v>90</v>
      </c>
      <c r="D17" s="62" t="s">
        <v>95</v>
      </c>
      <c r="E17" s="63">
        <f>'По видам 2019'!G146</f>
        <v>1391.8</v>
      </c>
      <c r="F17" s="287">
        <f>'По видам 2019'!H146</f>
        <v>1286.5999999999999</v>
      </c>
      <c r="G17" s="207">
        <f t="shared" si="1"/>
        <v>92.441442736025294</v>
      </c>
    </row>
    <row r="18" spans="1:7" s="7" customFormat="1" ht="15.75" x14ac:dyDescent="0.25">
      <c r="A18" s="312" t="s">
        <v>396</v>
      </c>
      <c r="B18" s="313">
        <v>902</v>
      </c>
      <c r="C18" s="314" t="s">
        <v>90</v>
      </c>
      <c r="D18" s="314" t="s">
        <v>93</v>
      </c>
      <c r="E18" s="287">
        <f>'По видам 2019'!G150</f>
        <v>6475.7000000000007</v>
      </c>
      <c r="F18" s="287">
        <f>'По видам 2019'!H150</f>
        <v>6371.8</v>
      </c>
      <c r="G18" s="207">
        <f t="shared" si="1"/>
        <v>98.395540250474838</v>
      </c>
    </row>
    <row r="19" spans="1:7" s="7" customFormat="1" ht="15.75" x14ac:dyDescent="0.25">
      <c r="A19" s="60" t="s">
        <v>42</v>
      </c>
      <c r="B19" s="61">
        <v>902</v>
      </c>
      <c r="C19" s="62" t="s">
        <v>90</v>
      </c>
      <c r="D19" s="62">
        <v>12</v>
      </c>
      <c r="E19" s="26">
        <f>'По видам 2019'!G167</f>
        <v>166</v>
      </c>
      <c r="F19" s="26">
        <f>'По видам 2019'!H167</f>
        <v>166</v>
      </c>
      <c r="G19" s="207">
        <f t="shared" si="1"/>
        <v>100</v>
      </c>
    </row>
    <row r="20" spans="1:7" ht="15.75" x14ac:dyDescent="0.25">
      <c r="A20" s="77" t="s">
        <v>43</v>
      </c>
      <c r="B20" s="71">
        <v>902</v>
      </c>
      <c r="C20" s="72" t="s">
        <v>94</v>
      </c>
      <c r="D20" s="72"/>
      <c r="E20" s="12">
        <f>E21+E22</f>
        <v>13041.700000000003</v>
      </c>
      <c r="F20" s="12">
        <f t="shared" ref="F20" si="4">F21+F22</f>
        <v>12920.2</v>
      </c>
      <c r="G20" s="207">
        <f t="shared" si="1"/>
        <v>99.068372988184038</v>
      </c>
    </row>
    <row r="21" spans="1:7" s="7" customFormat="1" ht="15.75" x14ac:dyDescent="0.25">
      <c r="A21" s="60" t="s">
        <v>44</v>
      </c>
      <c r="B21" s="61">
        <v>902</v>
      </c>
      <c r="C21" s="62" t="s">
        <v>94</v>
      </c>
      <c r="D21" s="62" t="s">
        <v>91</v>
      </c>
      <c r="E21" s="63">
        <f>'По видам 2019'!G178</f>
        <v>11484.100000000002</v>
      </c>
      <c r="F21" s="287">
        <f>'По видам 2019'!H178</f>
        <v>11362.6</v>
      </c>
      <c r="G21" s="207">
        <f t="shared" si="1"/>
        <v>98.94201548227548</v>
      </c>
    </row>
    <row r="22" spans="1:7" s="7" customFormat="1" ht="15.75" x14ac:dyDescent="0.25">
      <c r="A22" s="221" t="s">
        <v>342</v>
      </c>
      <c r="B22" s="285">
        <v>902</v>
      </c>
      <c r="C22" s="286" t="s">
        <v>94</v>
      </c>
      <c r="D22" s="286" t="s">
        <v>89</v>
      </c>
      <c r="E22" s="287">
        <f>'По видам 2019'!G204</f>
        <v>1557.6</v>
      </c>
      <c r="F22" s="287">
        <f>'По видам 2019'!H204</f>
        <v>1557.6</v>
      </c>
      <c r="G22" s="207">
        <f t="shared" si="1"/>
        <v>100</v>
      </c>
    </row>
    <row r="23" spans="1:7" ht="15.75" x14ac:dyDescent="0.25">
      <c r="A23" s="167" t="s">
        <v>1</v>
      </c>
      <c r="B23" s="203">
        <v>902</v>
      </c>
      <c r="C23" s="204" t="s">
        <v>96</v>
      </c>
      <c r="D23" s="204"/>
      <c r="E23" s="12">
        <f>E24</f>
        <v>100</v>
      </c>
      <c r="F23" s="12">
        <f t="shared" ref="F23" si="5">F24</f>
        <v>100</v>
      </c>
      <c r="G23" s="207">
        <f t="shared" si="1"/>
        <v>100</v>
      </c>
    </row>
    <row r="24" spans="1:7" s="7" customFormat="1" ht="26.25" x14ac:dyDescent="0.25">
      <c r="A24" s="284" t="s">
        <v>48</v>
      </c>
      <c r="B24" s="285">
        <v>902</v>
      </c>
      <c r="C24" s="286" t="s">
        <v>96</v>
      </c>
      <c r="D24" s="286" t="s">
        <v>89</v>
      </c>
      <c r="E24" s="287">
        <f>'По видам 2019'!G215</f>
        <v>100</v>
      </c>
      <c r="F24" s="287">
        <f>'По видам 2019'!H215</f>
        <v>100</v>
      </c>
      <c r="G24" s="207">
        <f t="shared" si="1"/>
        <v>100</v>
      </c>
    </row>
    <row r="25" spans="1:7" ht="15.75" x14ac:dyDescent="0.25">
      <c r="A25" s="167" t="s">
        <v>0</v>
      </c>
      <c r="B25" s="203">
        <v>902</v>
      </c>
      <c r="C25" s="204" t="s">
        <v>92</v>
      </c>
      <c r="D25" s="204"/>
      <c r="E25" s="12">
        <f>E26+E27+E29+E30+E28</f>
        <v>187463.99999999997</v>
      </c>
      <c r="F25" s="12">
        <f t="shared" ref="F25" si="6">F26+F27+F29+F30+F28</f>
        <v>183710.7</v>
      </c>
      <c r="G25" s="207">
        <f t="shared" si="1"/>
        <v>97.997855588272969</v>
      </c>
    </row>
    <row r="26" spans="1:7" s="7" customFormat="1" ht="15.75" x14ac:dyDescent="0.25">
      <c r="A26" s="284" t="s">
        <v>107</v>
      </c>
      <c r="B26" s="285">
        <v>902</v>
      </c>
      <c r="C26" s="286" t="s">
        <v>92</v>
      </c>
      <c r="D26" s="286" t="s">
        <v>88</v>
      </c>
      <c r="E26" s="26">
        <f>'По видам 2019'!G222</f>
        <v>28844</v>
      </c>
      <c r="F26" s="26">
        <f>'По видам 2019'!H222</f>
        <v>27626.9</v>
      </c>
      <c r="G26" s="207">
        <f t="shared" si="1"/>
        <v>95.780404936901959</v>
      </c>
    </row>
    <row r="27" spans="1:7" s="7" customFormat="1" ht="15.75" x14ac:dyDescent="0.25">
      <c r="A27" s="284" t="s">
        <v>62</v>
      </c>
      <c r="B27" s="285">
        <v>902</v>
      </c>
      <c r="C27" s="286" t="s">
        <v>92</v>
      </c>
      <c r="D27" s="286" t="s">
        <v>91</v>
      </c>
      <c r="E27" s="287">
        <f>'По видам 2019'!G265</f>
        <v>141228.09999999998</v>
      </c>
      <c r="F27" s="287">
        <f>'По видам 2019'!H265</f>
        <v>138790.39999999999</v>
      </c>
      <c r="G27" s="207">
        <f t="shared" si="1"/>
        <v>98.273927072586844</v>
      </c>
    </row>
    <row r="28" spans="1:7" s="7" customFormat="1" ht="15.75" x14ac:dyDescent="0.25">
      <c r="A28" s="20" t="s">
        <v>311</v>
      </c>
      <c r="B28" s="236">
        <v>902</v>
      </c>
      <c r="C28" s="237" t="s">
        <v>92</v>
      </c>
      <c r="D28" s="237" t="s">
        <v>89</v>
      </c>
      <c r="E28" s="238">
        <f>'По видам 2019'!G315</f>
        <v>14313.8</v>
      </c>
      <c r="F28" s="287">
        <f>'По видам 2019'!H315</f>
        <v>14229.7</v>
      </c>
      <c r="G28" s="207">
        <f t="shared" si="1"/>
        <v>99.412455113247361</v>
      </c>
    </row>
    <row r="29" spans="1:7" s="7" customFormat="1" ht="15.75" x14ac:dyDescent="0.25">
      <c r="A29" s="235" t="s">
        <v>313</v>
      </c>
      <c r="B29" s="61">
        <v>902</v>
      </c>
      <c r="C29" s="62" t="s">
        <v>92</v>
      </c>
      <c r="D29" s="62" t="s">
        <v>92</v>
      </c>
      <c r="E29" s="63">
        <f>'По видам 2019'!G341</f>
        <v>3048.1000000000004</v>
      </c>
      <c r="F29" s="287">
        <f>'По видам 2019'!H341</f>
        <v>3033.7000000000003</v>
      </c>
      <c r="G29" s="207">
        <f t="shared" si="1"/>
        <v>99.527574554640594</v>
      </c>
    </row>
    <row r="30" spans="1:7" s="7" customFormat="1" ht="15.75" x14ac:dyDescent="0.25">
      <c r="A30" s="60" t="s">
        <v>106</v>
      </c>
      <c r="B30" s="61">
        <v>902</v>
      </c>
      <c r="C30" s="62" t="s">
        <v>92</v>
      </c>
      <c r="D30" s="62" t="s">
        <v>93</v>
      </c>
      <c r="E30" s="63">
        <f>'По видам 2019'!G359</f>
        <v>30</v>
      </c>
      <c r="F30" s="287">
        <f>'По видам 2019'!H359</f>
        <v>30</v>
      </c>
      <c r="G30" s="207">
        <f t="shared" si="1"/>
        <v>100</v>
      </c>
    </row>
    <row r="31" spans="1:7" ht="15.75" x14ac:dyDescent="0.25">
      <c r="A31" s="77" t="s">
        <v>98</v>
      </c>
      <c r="B31" s="71">
        <v>902</v>
      </c>
      <c r="C31" s="72" t="s">
        <v>95</v>
      </c>
      <c r="D31" s="72"/>
      <c r="E31" s="12">
        <f>E32</f>
        <v>8030.7</v>
      </c>
      <c r="F31" s="12">
        <f t="shared" ref="F31" si="7">F32</f>
        <v>7808.3000000000011</v>
      </c>
      <c r="G31" s="207">
        <f t="shared" si="1"/>
        <v>97.230627467095047</v>
      </c>
    </row>
    <row r="32" spans="1:7" s="7" customFormat="1" ht="15.75" x14ac:dyDescent="0.25">
      <c r="A32" s="60" t="s">
        <v>73</v>
      </c>
      <c r="B32" s="61">
        <v>902</v>
      </c>
      <c r="C32" s="62" t="s">
        <v>95</v>
      </c>
      <c r="D32" s="62" t="s">
        <v>88</v>
      </c>
      <c r="E32" s="63">
        <f>'По видам 2019'!G366</f>
        <v>8030.7</v>
      </c>
      <c r="F32" s="287">
        <f>'По видам 2019'!H366</f>
        <v>7808.3000000000011</v>
      </c>
      <c r="G32" s="207">
        <f t="shared" si="1"/>
        <v>97.230627467095047</v>
      </c>
    </row>
    <row r="33" spans="1:7" ht="15.75" x14ac:dyDescent="0.25">
      <c r="A33" s="77" t="s">
        <v>49</v>
      </c>
      <c r="B33" s="71">
        <v>902</v>
      </c>
      <c r="C33" s="72">
        <v>10</v>
      </c>
      <c r="D33" s="72"/>
      <c r="E33" s="12">
        <f>E34+E35+E36+E37</f>
        <v>18964.2</v>
      </c>
      <c r="F33" s="12">
        <f t="shared" ref="F33" si="8">F34+F35+F36+F37</f>
        <v>18062.099999999999</v>
      </c>
      <c r="G33" s="207">
        <f t="shared" si="1"/>
        <v>95.243142341886283</v>
      </c>
    </row>
    <row r="34" spans="1:7" s="7" customFormat="1" ht="15.75" x14ac:dyDescent="0.25">
      <c r="A34" s="60" t="s">
        <v>50</v>
      </c>
      <c r="B34" s="61">
        <v>902</v>
      </c>
      <c r="C34" s="62">
        <v>10</v>
      </c>
      <c r="D34" s="62" t="s">
        <v>88</v>
      </c>
      <c r="E34" s="63">
        <f>'По видам 2019'!G424</f>
        <v>1999.6999999999998</v>
      </c>
      <c r="F34" s="287">
        <f>'По видам 2019'!H424</f>
        <v>1999.6</v>
      </c>
      <c r="G34" s="207">
        <f t="shared" si="1"/>
        <v>99.994999249887485</v>
      </c>
    </row>
    <row r="35" spans="1:7" s="7" customFormat="1" ht="15.75" x14ac:dyDescent="0.25">
      <c r="A35" s="60" t="s">
        <v>52</v>
      </c>
      <c r="B35" s="61">
        <v>902</v>
      </c>
      <c r="C35" s="62">
        <v>10</v>
      </c>
      <c r="D35" s="62" t="s">
        <v>89</v>
      </c>
      <c r="E35" s="63">
        <f>'По видам 2019'!G429</f>
        <v>9158.1</v>
      </c>
      <c r="F35" s="287">
        <f>'По видам 2019'!H429</f>
        <v>8524.2999999999993</v>
      </c>
      <c r="G35" s="207">
        <f t="shared" si="1"/>
        <v>93.079350520304416</v>
      </c>
    </row>
    <row r="36" spans="1:7" s="7" customFormat="1" ht="15.75" x14ac:dyDescent="0.25">
      <c r="A36" s="60" t="s">
        <v>67</v>
      </c>
      <c r="B36" s="61">
        <v>902</v>
      </c>
      <c r="C36" s="62">
        <v>10</v>
      </c>
      <c r="D36" s="62" t="s">
        <v>90</v>
      </c>
      <c r="E36" s="63">
        <f>'По видам 2019'!G455</f>
        <v>7108</v>
      </c>
      <c r="F36" s="287">
        <f>'По видам 2019'!H455</f>
        <v>6839.9</v>
      </c>
      <c r="G36" s="207">
        <f t="shared" si="1"/>
        <v>96.228193584693301</v>
      </c>
    </row>
    <row r="37" spans="1:7" s="7" customFormat="1" ht="15.75" x14ac:dyDescent="0.25">
      <c r="A37" s="60" t="s">
        <v>55</v>
      </c>
      <c r="B37" s="61">
        <v>902</v>
      </c>
      <c r="C37" s="62">
        <v>10</v>
      </c>
      <c r="D37" s="62" t="s">
        <v>96</v>
      </c>
      <c r="E37" s="63">
        <f>'По видам 2019'!G467</f>
        <v>698.40000000000009</v>
      </c>
      <c r="F37" s="287">
        <f>'По видам 2019'!H467</f>
        <v>698.3</v>
      </c>
      <c r="G37" s="207">
        <f t="shared" si="1"/>
        <v>99.98568155784649</v>
      </c>
    </row>
    <row r="38" spans="1:7" s="3" customFormat="1" ht="15.75" x14ac:dyDescent="0.25">
      <c r="A38" s="27" t="s">
        <v>99</v>
      </c>
      <c r="B38" s="28">
        <v>902</v>
      </c>
      <c r="C38" s="29" t="s">
        <v>2</v>
      </c>
      <c r="D38" s="29"/>
      <c r="E38" s="30">
        <f>E39</f>
        <v>53.7</v>
      </c>
      <c r="F38" s="30">
        <f t="shared" ref="F38" si="9">F39</f>
        <v>53.7</v>
      </c>
      <c r="G38" s="207">
        <f t="shared" si="1"/>
        <v>100</v>
      </c>
    </row>
    <row r="39" spans="1:7" s="7" customFormat="1" ht="15.75" x14ac:dyDescent="0.25">
      <c r="A39" s="60" t="s">
        <v>79</v>
      </c>
      <c r="B39" s="61">
        <v>902</v>
      </c>
      <c r="C39" s="62">
        <v>11</v>
      </c>
      <c r="D39" s="62" t="s">
        <v>91</v>
      </c>
      <c r="E39" s="63">
        <f>'По видам 2019'!G477</f>
        <v>53.7</v>
      </c>
      <c r="F39" s="287">
        <f>'По видам 2019'!H477</f>
        <v>53.7</v>
      </c>
      <c r="G39" s="207">
        <f t="shared" si="1"/>
        <v>100</v>
      </c>
    </row>
    <row r="40" spans="1:7" ht="15.75" x14ac:dyDescent="0.25">
      <c r="A40" s="77" t="s">
        <v>53</v>
      </c>
      <c r="B40" s="71">
        <v>902</v>
      </c>
      <c r="C40" s="72">
        <v>12</v>
      </c>
      <c r="D40" s="72" t="s">
        <v>97</v>
      </c>
      <c r="E40" s="12">
        <f>E41</f>
        <v>1498.9</v>
      </c>
      <c r="F40" s="12">
        <f t="shared" ref="F40" si="10">F41</f>
        <v>1498.9</v>
      </c>
      <c r="G40" s="207">
        <f t="shared" si="1"/>
        <v>100</v>
      </c>
    </row>
    <row r="41" spans="1:7" s="7" customFormat="1" ht="15.75" x14ac:dyDescent="0.25">
      <c r="A41" s="20" t="s">
        <v>118</v>
      </c>
      <c r="B41" s="89">
        <v>902</v>
      </c>
      <c r="C41" s="90" t="s">
        <v>103</v>
      </c>
      <c r="D41" s="90" t="s">
        <v>91</v>
      </c>
      <c r="E41" s="91">
        <f>'По видам 2019'!G484</f>
        <v>1498.9</v>
      </c>
      <c r="F41" s="287">
        <f>'По видам 2019'!H484</f>
        <v>1498.9</v>
      </c>
      <c r="G41" s="207">
        <f t="shared" si="1"/>
        <v>100</v>
      </c>
    </row>
    <row r="42" spans="1:7" s="7" customFormat="1" ht="51.75" x14ac:dyDescent="0.25">
      <c r="A42" s="178" t="s">
        <v>122</v>
      </c>
      <c r="B42" s="33">
        <v>902</v>
      </c>
      <c r="C42" s="34" t="s">
        <v>119</v>
      </c>
      <c r="D42" s="34" t="s">
        <v>97</v>
      </c>
      <c r="E42" s="12">
        <f>E43</f>
        <v>12133</v>
      </c>
      <c r="F42" s="12">
        <f t="shared" ref="F42" si="11">F43</f>
        <v>12133</v>
      </c>
      <c r="G42" s="207">
        <f t="shared" si="1"/>
        <v>100</v>
      </c>
    </row>
    <row r="43" spans="1:7" s="7" customFormat="1" ht="39" x14ac:dyDescent="0.25">
      <c r="A43" s="179" t="s">
        <v>120</v>
      </c>
      <c r="B43" s="37">
        <v>902</v>
      </c>
      <c r="C43" s="38" t="s">
        <v>119</v>
      </c>
      <c r="D43" s="38" t="s">
        <v>89</v>
      </c>
      <c r="E43" s="127">
        <f>'По видам 2019'!G491</f>
        <v>12133</v>
      </c>
      <c r="F43" s="287">
        <f>'По видам 2019'!H491</f>
        <v>12133</v>
      </c>
      <c r="G43" s="207">
        <f t="shared" si="1"/>
        <v>100</v>
      </c>
    </row>
    <row r="44" spans="1:7" ht="24" customHeight="1" x14ac:dyDescent="0.25">
      <c r="A44" s="77" t="s">
        <v>86</v>
      </c>
      <c r="B44" s="61"/>
      <c r="C44" s="62"/>
      <c r="D44" s="62"/>
      <c r="E44" s="11">
        <f>E5+E13+E16+E20+E23+E25+E31+E33+E38+E40+E42</f>
        <v>301960.2</v>
      </c>
      <c r="F44" s="11">
        <f t="shared" ref="F44" si="12">F5+F13+F16+F20+F23+F25+F31+F33+F38+F40+F42</f>
        <v>294615.2</v>
      </c>
      <c r="G44" s="207">
        <f t="shared" si="1"/>
        <v>97.567560228136031</v>
      </c>
    </row>
    <row r="45" spans="1:7" ht="15.75" x14ac:dyDescent="0.25">
      <c r="A45" s="77" t="s">
        <v>87</v>
      </c>
      <c r="B45" s="61"/>
      <c r="C45" s="62"/>
      <c r="D45" s="62"/>
      <c r="E45" s="11">
        <f>'По видам 2019'!G495</f>
        <v>1243</v>
      </c>
      <c r="F45" s="11">
        <f>'По видам 2019'!H495</f>
        <v>2042.5</v>
      </c>
      <c r="G45" s="207">
        <f t="shared" si="1"/>
        <v>164.32019308125504</v>
      </c>
    </row>
  </sheetData>
  <mergeCells count="2">
    <mergeCell ref="E1:G1"/>
    <mergeCell ref="A2:G2"/>
  </mergeCells>
  <pageMargins left="0.23622047244094491" right="0.23622047244094491" top="0.74803149606299213" bottom="0.74803149606299213" header="0.31496062992125984" footer="0.31496062992125984"/>
  <pageSetup paperSize="9" scale="94" firstPageNumber="27" fitToHeight="2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5"/>
  <sheetViews>
    <sheetView zoomScale="120" zoomScaleNormal="120" workbookViewId="0">
      <selection activeCell="I483" sqref="I483"/>
    </sheetView>
  </sheetViews>
  <sheetFormatPr defaultRowHeight="15" x14ac:dyDescent="0.25"/>
  <cols>
    <col min="1" max="1" width="42.42578125" style="1" customWidth="1"/>
    <col min="2" max="2" width="7.7109375" customWidth="1"/>
    <col min="3" max="3" width="5" customWidth="1"/>
    <col min="4" max="4" width="3.5703125" customWidth="1"/>
    <col min="5" max="5" width="14" style="2" customWidth="1"/>
    <col min="6" max="6" width="5" customWidth="1"/>
    <col min="7" max="7" width="13.28515625" customWidth="1"/>
    <col min="8" max="8" width="12.7109375" customWidth="1"/>
  </cols>
  <sheetData>
    <row r="1" spans="1:9" ht="64.5" customHeight="1" x14ac:dyDescent="0.25">
      <c r="F1" s="328"/>
      <c r="G1" s="330" t="s">
        <v>456</v>
      </c>
      <c r="H1" s="331"/>
      <c r="I1" s="331"/>
    </row>
    <row r="2" spans="1:9" ht="48.75" customHeight="1" x14ac:dyDescent="0.3">
      <c r="A2" s="332" t="s">
        <v>459</v>
      </c>
      <c r="B2" s="332"/>
      <c r="C2" s="332"/>
      <c r="D2" s="332"/>
      <c r="E2" s="333"/>
      <c r="F2" s="332"/>
      <c r="G2" s="332"/>
      <c r="H2" s="331"/>
      <c r="I2" s="331"/>
    </row>
    <row r="4" spans="1:9" ht="64.5" x14ac:dyDescent="0.25">
      <c r="A4" s="71" t="s">
        <v>3</v>
      </c>
      <c r="B4" s="71" t="s">
        <v>4</v>
      </c>
      <c r="C4" s="71" t="s">
        <v>5</v>
      </c>
      <c r="D4" s="71" t="s">
        <v>6</v>
      </c>
      <c r="E4" s="73" t="s">
        <v>7</v>
      </c>
      <c r="F4" s="71" t="s">
        <v>8</v>
      </c>
      <c r="G4" s="12" t="s">
        <v>365</v>
      </c>
      <c r="H4" s="12" t="s">
        <v>461</v>
      </c>
      <c r="I4" s="12" t="s">
        <v>462</v>
      </c>
    </row>
    <row r="5" spans="1:9" ht="15.75" x14ac:dyDescent="0.25">
      <c r="A5" s="77" t="s">
        <v>20</v>
      </c>
      <c r="B5" s="71">
        <v>902</v>
      </c>
      <c r="C5" s="72" t="s">
        <v>88</v>
      </c>
      <c r="D5" s="72"/>
      <c r="E5" s="73"/>
      <c r="F5" s="74"/>
      <c r="G5" s="70">
        <f>G6+G10+G17+G54+G69+G74+G50</f>
        <v>52267.8</v>
      </c>
      <c r="H5" s="207">
        <f t="shared" ref="H5" si="0">H6+H10+H17+H54+H69+H74+H50</f>
        <v>50131.200000000004</v>
      </c>
      <c r="I5" s="207">
        <f>H5/G5*100</f>
        <v>95.912205985329408</v>
      </c>
    </row>
    <row r="6" spans="1:9" ht="51.75" x14ac:dyDescent="0.25">
      <c r="A6" s="22" t="s">
        <v>411</v>
      </c>
      <c r="B6" s="203">
        <v>902</v>
      </c>
      <c r="C6" s="204" t="s">
        <v>88</v>
      </c>
      <c r="D6" s="204" t="s">
        <v>91</v>
      </c>
      <c r="E6" s="205"/>
      <c r="F6" s="206"/>
      <c r="G6" s="207">
        <f>G7</f>
        <v>1038</v>
      </c>
      <c r="H6" s="207">
        <f t="shared" ref="H6:H8" si="1">H7</f>
        <v>1028.9000000000001</v>
      </c>
      <c r="I6" s="207">
        <f t="shared" ref="I6:I69" si="2">H6/G6*100</f>
        <v>99.123314065510598</v>
      </c>
    </row>
    <row r="7" spans="1:9" ht="39" x14ac:dyDescent="0.25">
      <c r="A7" s="22" t="s">
        <v>21</v>
      </c>
      <c r="B7" s="313">
        <v>902</v>
      </c>
      <c r="C7" s="314" t="s">
        <v>88</v>
      </c>
      <c r="D7" s="314" t="s">
        <v>91</v>
      </c>
      <c r="E7" s="6" t="s">
        <v>126</v>
      </c>
      <c r="F7" s="206"/>
      <c r="G7" s="207">
        <f>G8</f>
        <v>1038</v>
      </c>
      <c r="H7" s="207">
        <f t="shared" si="1"/>
        <v>1028.9000000000001</v>
      </c>
      <c r="I7" s="207">
        <f t="shared" si="2"/>
        <v>99.123314065510598</v>
      </c>
    </row>
    <row r="8" spans="1:9" ht="15.75" x14ac:dyDescent="0.25">
      <c r="A8" s="24" t="s">
        <v>412</v>
      </c>
      <c r="B8" s="160">
        <v>902</v>
      </c>
      <c r="C8" s="161" t="s">
        <v>88</v>
      </c>
      <c r="D8" s="161" t="s">
        <v>91</v>
      </c>
      <c r="E8" s="162" t="s">
        <v>413</v>
      </c>
      <c r="F8" s="157"/>
      <c r="G8" s="207">
        <f>G9</f>
        <v>1038</v>
      </c>
      <c r="H8" s="207">
        <f t="shared" si="1"/>
        <v>1028.9000000000001</v>
      </c>
      <c r="I8" s="207">
        <f t="shared" si="2"/>
        <v>99.123314065510598</v>
      </c>
    </row>
    <row r="9" spans="1:9" ht="64.5" x14ac:dyDescent="0.25">
      <c r="A9" s="21" t="s">
        <v>22</v>
      </c>
      <c r="B9" s="313">
        <v>902</v>
      </c>
      <c r="C9" s="314" t="s">
        <v>88</v>
      </c>
      <c r="D9" s="314" t="s">
        <v>91</v>
      </c>
      <c r="E9" s="6" t="s">
        <v>413</v>
      </c>
      <c r="F9" s="206">
        <v>100</v>
      </c>
      <c r="G9" s="170">
        <f>'Ведомственная 2019'!G27</f>
        <v>1038</v>
      </c>
      <c r="H9" s="170">
        <f>'Ведомственная 2019'!H27</f>
        <v>1028.9000000000001</v>
      </c>
      <c r="I9" s="207">
        <f t="shared" si="2"/>
        <v>99.123314065510598</v>
      </c>
    </row>
    <row r="10" spans="1:9" ht="77.25" x14ac:dyDescent="0.25">
      <c r="A10" s="77" t="s">
        <v>9</v>
      </c>
      <c r="B10" s="71">
        <v>901</v>
      </c>
      <c r="C10" s="72" t="s">
        <v>88</v>
      </c>
      <c r="D10" s="72" t="s">
        <v>89</v>
      </c>
      <c r="E10" s="73"/>
      <c r="F10" s="74"/>
      <c r="G10" s="70">
        <f>G11</f>
        <v>769.90000000000009</v>
      </c>
      <c r="H10" s="207">
        <f t="shared" ref="H10:H11" si="3">H11</f>
        <v>742</v>
      </c>
      <c r="I10" s="207">
        <f t="shared" si="2"/>
        <v>96.376152747109998</v>
      </c>
    </row>
    <row r="11" spans="1:9" ht="39" x14ac:dyDescent="0.25">
      <c r="A11" s="77" t="s">
        <v>10</v>
      </c>
      <c r="B11" s="71">
        <v>901</v>
      </c>
      <c r="C11" s="72" t="s">
        <v>88</v>
      </c>
      <c r="D11" s="72" t="s">
        <v>89</v>
      </c>
      <c r="E11" s="6" t="s">
        <v>126</v>
      </c>
      <c r="F11" s="74"/>
      <c r="G11" s="11">
        <f>G12</f>
        <v>769.90000000000009</v>
      </c>
      <c r="H11" s="11">
        <f t="shared" si="3"/>
        <v>742</v>
      </c>
      <c r="I11" s="207">
        <f t="shared" si="2"/>
        <v>96.376152747109998</v>
      </c>
    </row>
    <row r="12" spans="1:9" ht="26.25" x14ac:dyDescent="0.25">
      <c r="A12" s="60" t="s">
        <v>11</v>
      </c>
      <c r="B12" s="61">
        <v>901</v>
      </c>
      <c r="C12" s="62" t="s">
        <v>88</v>
      </c>
      <c r="D12" s="62" t="s">
        <v>89</v>
      </c>
      <c r="E12" s="6" t="s">
        <v>131</v>
      </c>
      <c r="F12" s="75"/>
      <c r="G12" s="47">
        <f>G13+G14+G16+G15</f>
        <v>769.90000000000009</v>
      </c>
      <c r="H12" s="47">
        <f t="shared" ref="H12" si="4">H13+H14+H16+H15</f>
        <v>742</v>
      </c>
      <c r="I12" s="207">
        <f t="shared" si="2"/>
        <v>96.376152747109998</v>
      </c>
    </row>
    <row r="13" spans="1:9" ht="64.5" x14ac:dyDescent="0.25">
      <c r="A13" s="8" t="s">
        <v>12</v>
      </c>
      <c r="B13" s="61">
        <v>901</v>
      </c>
      <c r="C13" s="62" t="s">
        <v>88</v>
      </c>
      <c r="D13" s="62" t="s">
        <v>89</v>
      </c>
      <c r="E13" s="6" t="s">
        <v>134</v>
      </c>
      <c r="F13" s="74">
        <v>100</v>
      </c>
      <c r="G13" s="47">
        <f>'Ведомственная 2019'!G8</f>
        <v>604.20000000000005</v>
      </c>
      <c r="H13" s="47">
        <f>'Ведомственная 2019'!H8</f>
        <v>585.9</v>
      </c>
      <c r="I13" s="207">
        <f t="shared" si="2"/>
        <v>96.971201588877847</v>
      </c>
    </row>
    <row r="14" spans="1:9" ht="26.25" x14ac:dyDescent="0.25">
      <c r="A14" s="8" t="s">
        <v>13</v>
      </c>
      <c r="B14" s="61">
        <v>901</v>
      </c>
      <c r="C14" s="62" t="s">
        <v>88</v>
      </c>
      <c r="D14" s="62" t="s">
        <v>89</v>
      </c>
      <c r="E14" s="6" t="s">
        <v>134</v>
      </c>
      <c r="F14" s="74">
        <v>200</v>
      </c>
      <c r="G14" s="47">
        <f>'Ведомственная 2019'!G9</f>
        <v>131.69999999999999</v>
      </c>
      <c r="H14" s="47">
        <f>'Ведомственная 2019'!H9</f>
        <v>122.1</v>
      </c>
      <c r="I14" s="207">
        <f t="shared" si="2"/>
        <v>92.710706150341693</v>
      </c>
    </row>
    <row r="15" spans="1:9" ht="26.25" x14ac:dyDescent="0.25">
      <c r="A15" s="8" t="s">
        <v>61</v>
      </c>
      <c r="B15" s="313">
        <v>901</v>
      </c>
      <c r="C15" s="314" t="s">
        <v>88</v>
      </c>
      <c r="D15" s="314" t="s">
        <v>89</v>
      </c>
      <c r="E15" s="6" t="s">
        <v>134</v>
      </c>
      <c r="F15" s="206">
        <v>300</v>
      </c>
      <c r="G15" s="47">
        <f>'Ведомственная 2019'!G10</f>
        <v>34</v>
      </c>
      <c r="H15" s="47">
        <f>'Ведомственная 2019'!H10</f>
        <v>34</v>
      </c>
      <c r="I15" s="207">
        <f t="shared" si="2"/>
        <v>100</v>
      </c>
    </row>
    <row r="16" spans="1:9" ht="15.75" x14ac:dyDescent="0.25">
      <c r="A16" s="8" t="s">
        <v>15</v>
      </c>
      <c r="B16" s="194">
        <v>901</v>
      </c>
      <c r="C16" s="195" t="s">
        <v>88</v>
      </c>
      <c r="D16" s="195" t="s">
        <v>89</v>
      </c>
      <c r="E16" s="6" t="s">
        <v>132</v>
      </c>
      <c r="F16" s="186">
        <v>800</v>
      </c>
      <c r="G16" s="47">
        <f>'Ведомственная 2019'!G11</f>
        <v>0</v>
      </c>
      <c r="H16" s="47">
        <f>'Ведомственная 2019'!H11</f>
        <v>0</v>
      </c>
      <c r="I16" s="207">
        <v>0</v>
      </c>
    </row>
    <row r="17" spans="1:9" s="4" customFormat="1" ht="64.5" x14ac:dyDescent="0.25">
      <c r="A17" s="77" t="s">
        <v>23</v>
      </c>
      <c r="B17" s="71">
        <v>902</v>
      </c>
      <c r="C17" s="72" t="s">
        <v>88</v>
      </c>
      <c r="D17" s="72" t="s">
        <v>90</v>
      </c>
      <c r="E17" s="73"/>
      <c r="F17" s="74"/>
      <c r="G17" s="70">
        <f>G18+G25</f>
        <v>27088.499999999996</v>
      </c>
      <c r="H17" s="207">
        <f t="shared" ref="H17" si="5">H18+H25</f>
        <v>26339.200000000001</v>
      </c>
      <c r="I17" s="207">
        <f t="shared" si="2"/>
        <v>97.233881536445367</v>
      </c>
    </row>
    <row r="18" spans="1:9" s="4" customFormat="1" ht="39" x14ac:dyDescent="0.25">
      <c r="A18" s="77" t="s">
        <v>21</v>
      </c>
      <c r="B18" s="71">
        <v>902</v>
      </c>
      <c r="C18" s="72" t="s">
        <v>88</v>
      </c>
      <c r="D18" s="72" t="s">
        <v>90</v>
      </c>
      <c r="E18" s="148" t="s">
        <v>125</v>
      </c>
      <c r="F18" s="74"/>
      <c r="G18" s="70">
        <f>G21+G19</f>
        <v>24977.499999999996</v>
      </c>
      <c r="H18" s="207">
        <f t="shared" ref="H18" si="6">H21+H19</f>
        <v>24299.7</v>
      </c>
      <c r="I18" s="207">
        <f t="shared" si="2"/>
        <v>97.28635772194977</v>
      </c>
    </row>
    <row r="19" spans="1:9" s="4" customFormat="1" ht="26.25" x14ac:dyDescent="0.25">
      <c r="A19" s="21" t="s">
        <v>115</v>
      </c>
      <c r="B19" s="71">
        <v>902</v>
      </c>
      <c r="C19" s="72" t="s">
        <v>88</v>
      </c>
      <c r="D19" s="72" t="s">
        <v>90</v>
      </c>
      <c r="E19" s="148" t="s">
        <v>130</v>
      </c>
      <c r="F19" s="74"/>
      <c r="G19" s="70">
        <f>G20</f>
        <v>339.1</v>
      </c>
      <c r="H19" s="207">
        <f t="shared" ref="H19" si="7">H20</f>
        <v>339.1</v>
      </c>
      <c r="I19" s="207">
        <f t="shared" si="2"/>
        <v>100</v>
      </c>
    </row>
    <row r="20" spans="1:9" ht="64.5" x14ac:dyDescent="0.25">
      <c r="A20" s="21" t="s">
        <v>22</v>
      </c>
      <c r="B20" s="71">
        <v>902</v>
      </c>
      <c r="C20" s="72" t="s">
        <v>88</v>
      </c>
      <c r="D20" s="72" t="s">
        <v>90</v>
      </c>
      <c r="E20" s="6" t="s">
        <v>130</v>
      </c>
      <c r="F20" s="74">
        <v>100</v>
      </c>
      <c r="G20" s="70">
        <f>'Ведомственная 2019'!G31</f>
        <v>339.1</v>
      </c>
      <c r="H20" s="207">
        <f>'Ведомственная 2019'!H31</f>
        <v>339.1</v>
      </c>
      <c r="I20" s="207">
        <f t="shared" si="2"/>
        <v>100</v>
      </c>
    </row>
    <row r="21" spans="1:9" ht="26.25" x14ac:dyDescent="0.25">
      <c r="A21" s="60" t="s">
        <v>11</v>
      </c>
      <c r="B21" s="61">
        <v>902</v>
      </c>
      <c r="C21" s="62" t="s">
        <v>88</v>
      </c>
      <c r="D21" s="62" t="s">
        <v>90</v>
      </c>
      <c r="E21" s="6" t="s">
        <v>131</v>
      </c>
      <c r="F21" s="74"/>
      <c r="G21" s="76">
        <f>G22+G23+G24</f>
        <v>24638.399999999998</v>
      </c>
      <c r="H21" s="170">
        <f t="shared" ref="H21" si="8">H22+H23+H24</f>
        <v>23960.600000000002</v>
      </c>
      <c r="I21" s="207">
        <f t="shared" si="2"/>
        <v>97.249009675953005</v>
      </c>
    </row>
    <row r="22" spans="1:9" ht="64.5" x14ac:dyDescent="0.25">
      <c r="A22" s="8" t="s">
        <v>22</v>
      </c>
      <c r="B22" s="61">
        <v>902</v>
      </c>
      <c r="C22" s="62" t="s">
        <v>88</v>
      </c>
      <c r="D22" s="62" t="s">
        <v>90</v>
      </c>
      <c r="E22" s="6" t="s">
        <v>134</v>
      </c>
      <c r="F22" s="74">
        <v>100</v>
      </c>
      <c r="G22" s="76">
        <f>'Ведомственная 2019'!G33</f>
        <v>20523.099999999999</v>
      </c>
      <c r="H22" s="170">
        <f>'Ведомственная 2019'!H33</f>
        <v>20135</v>
      </c>
      <c r="I22" s="207">
        <f t="shared" si="2"/>
        <v>98.108960147346167</v>
      </c>
    </row>
    <row r="23" spans="1:9" s="4" customFormat="1" ht="26.25" x14ac:dyDescent="0.25">
      <c r="A23" s="8" t="s">
        <v>17</v>
      </c>
      <c r="B23" s="61">
        <v>902</v>
      </c>
      <c r="C23" s="62" t="s">
        <v>88</v>
      </c>
      <c r="D23" s="62" t="s">
        <v>90</v>
      </c>
      <c r="E23" s="6" t="s">
        <v>132</v>
      </c>
      <c r="F23" s="74">
        <v>200</v>
      </c>
      <c r="G23" s="76">
        <f>'Ведомственная 2019'!G34</f>
        <v>4105.3</v>
      </c>
      <c r="H23" s="170">
        <f>'Ведомственная 2019'!H34</f>
        <v>3824.2</v>
      </c>
      <c r="I23" s="207">
        <f t="shared" si="2"/>
        <v>93.152753757338076</v>
      </c>
    </row>
    <row r="24" spans="1:9" s="4" customFormat="1" ht="15.75" x14ac:dyDescent="0.25">
      <c r="A24" s="181" t="s">
        <v>15</v>
      </c>
      <c r="B24" s="182">
        <v>902</v>
      </c>
      <c r="C24" s="183" t="s">
        <v>88</v>
      </c>
      <c r="D24" s="183" t="s">
        <v>90</v>
      </c>
      <c r="E24" s="6" t="s">
        <v>132</v>
      </c>
      <c r="F24" s="164">
        <v>800</v>
      </c>
      <c r="G24" s="170">
        <f>'Ведомственная 2019'!G35</f>
        <v>10</v>
      </c>
      <c r="H24" s="170">
        <f>'Ведомственная 2019'!H35</f>
        <v>1.4</v>
      </c>
      <c r="I24" s="207">
        <f t="shared" si="2"/>
        <v>13.999999999999998</v>
      </c>
    </row>
    <row r="25" spans="1:9" s="7" customFormat="1" ht="26.25" x14ac:dyDescent="0.25">
      <c r="A25" s="77" t="s">
        <v>16</v>
      </c>
      <c r="B25" s="71">
        <v>902</v>
      </c>
      <c r="C25" s="72" t="s">
        <v>88</v>
      </c>
      <c r="D25" s="72" t="s">
        <v>90</v>
      </c>
      <c r="E25" s="148" t="s">
        <v>127</v>
      </c>
      <c r="F25" s="74"/>
      <c r="G25" s="70">
        <f>G26+G28+G32+G36+G42+G45+G39+G48+G30</f>
        <v>2111</v>
      </c>
      <c r="H25" s="207">
        <f t="shared" ref="H25" si="9">H26+H28+H32+H36+H42+H45+H39+H48+H30</f>
        <v>2039.4999999999998</v>
      </c>
      <c r="I25" s="207">
        <f t="shared" si="2"/>
        <v>96.612979630506857</v>
      </c>
    </row>
    <row r="26" spans="1:9" ht="40.5" x14ac:dyDescent="0.25">
      <c r="A26" s="66" t="s">
        <v>24</v>
      </c>
      <c r="B26" s="67">
        <v>902</v>
      </c>
      <c r="C26" s="68" t="s">
        <v>88</v>
      </c>
      <c r="D26" s="68" t="s">
        <v>90</v>
      </c>
      <c r="E26" s="147" t="s">
        <v>128</v>
      </c>
      <c r="F26" s="64"/>
      <c r="G26" s="65">
        <f>G27</f>
        <v>28.2</v>
      </c>
      <c r="H26" s="158">
        <f t="shared" ref="H26" si="10">H27</f>
        <v>28.2</v>
      </c>
      <c r="I26" s="207">
        <f t="shared" si="2"/>
        <v>100</v>
      </c>
    </row>
    <row r="27" spans="1:9" s="7" customFormat="1" ht="15.75" x14ac:dyDescent="0.25">
      <c r="A27" s="60" t="s">
        <v>15</v>
      </c>
      <c r="B27" s="61">
        <v>902</v>
      </c>
      <c r="C27" s="62" t="s">
        <v>88</v>
      </c>
      <c r="D27" s="62" t="s">
        <v>90</v>
      </c>
      <c r="E27" s="6" t="s">
        <v>128</v>
      </c>
      <c r="F27" s="75">
        <v>800</v>
      </c>
      <c r="G27" s="76">
        <f>'Ведомственная 2019'!G38</f>
        <v>28.2</v>
      </c>
      <c r="H27" s="170">
        <f>'Ведомственная 2019'!H38</f>
        <v>28.2</v>
      </c>
      <c r="I27" s="207">
        <f t="shared" si="2"/>
        <v>100</v>
      </c>
    </row>
    <row r="28" spans="1:9" s="7" customFormat="1" ht="40.5" x14ac:dyDescent="0.25">
      <c r="A28" s="66" t="s">
        <v>31</v>
      </c>
      <c r="B28" s="67">
        <v>902</v>
      </c>
      <c r="C28" s="68" t="s">
        <v>88</v>
      </c>
      <c r="D28" s="68" t="s">
        <v>90</v>
      </c>
      <c r="E28" s="162" t="s">
        <v>129</v>
      </c>
      <c r="F28" s="64"/>
      <c r="G28" s="65">
        <f>G29</f>
        <v>95</v>
      </c>
      <c r="H28" s="158">
        <f t="shared" ref="H28" si="11">H29</f>
        <v>77.8</v>
      </c>
      <c r="I28" s="207">
        <f t="shared" si="2"/>
        <v>81.89473684210526</v>
      </c>
    </row>
    <row r="29" spans="1:9" ht="15.75" x14ac:dyDescent="0.25">
      <c r="A29" s="60" t="s">
        <v>15</v>
      </c>
      <c r="B29" s="61">
        <v>902</v>
      </c>
      <c r="C29" s="62" t="s">
        <v>88</v>
      </c>
      <c r="D29" s="62" t="s">
        <v>90</v>
      </c>
      <c r="E29" s="6" t="s">
        <v>129</v>
      </c>
      <c r="F29" s="75">
        <v>800</v>
      </c>
      <c r="G29" s="76">
        <f>'Ведомственная 2019'!G40</f>
        <v>95</v>
      </c>
      <c r="H29" s="170">
        <f>'Ведомственная 2019'!H40</f>
        <v>77.8</v>
      </c>
      <c r="I29" s="207">
        <f t="shared" si="2"/>
        <v>81.89473684210526</v>
      </c>
    </row>
    <row r="30" spans="1:9" ht="54" x14ac:dyDescent="0.25">
      <c r="A30" s="24" t="s">
        <v>451</v>
      </c>
      <c r="B30" s="160">
        <v>902</v>
      </c>
      <c r="C30" s="161" t="s">
        <v>88</v>
      </c>
      <c r="D30" s="161" t="s">
        <v>90</v>
      </c>
      <c r="E30" s="162" t="s">
        <v>450</v>
      </c>
      <c r="F30" s="157"/>
      <c r="G30" s="158">
        <f>G31</f>
        <v>103.5</v>
      </c>
      <c r="H30" s="158">
        <f t="shared" ref="H30" si="12">H31</f>
        <v>103.5</v>
      </c>
      <c r="I30" s="207">
        <f t="shared" si="2"/>
        <v>100</v>
      </c>
    </row>
    <row r="31" spans="1:9" ht="64.5" x14ac:dyDescent="0.25">
      <c r="A31" s="21" t="s">
        <v>22</v>
      </c>
      <c r="B31" s="313">
        <v>902</v>
      </c>
      <c r="C31" s="314" t="s">
        <v>88</v>
      </c>
      <c r="D31" s="314" t="s">
        <v>90</v>
      </c>
      <c r="E31" s="6" t="s">
        <v>450</v>
      </c>
      <c r="F31" s="206">
        <v>100</v>
      </c>
      <c r="G31" s="170">
        <f>'Ведомственная 2019'!G42</f>
        <v>103.5</v>
      </c>
      <c r="H31" s="170">
        <f>'Ведомственная 2019'!H42</f>
        <v>103.5</v>
      </c>
      <c r="I31" s="207">
        <f t="shared" si="2"/>
        <v>100</v>
      </c>
    </row>
    <row r="32" spans="1:9" s="7" customFormat="1" ht="40.5" x14ac:dyDescent="0.25">
      <c r="A32" s="159" t="s">
        <v>256</v>
      </c>
      <c r="B32" s="67">
        <v>902</v>
      </c>
      <c r="C32" s="68" t="s">
        <v>88</v>
      </c>
      <c r="D32" s="68" t="s">
        <v>90</v>
      </c>
      <c r="E32" s="147" t="s">
        <v>133</v>
      </c>
      <c r="F32" s="64"/>
      <c r="G32" s="65">
        <f>G33+G34+G35</f>
        <v>294.2</v>
      </c>
      <c r="H32" s="158">
        <f t="shared" ref="H32" si="13">H33+H34+H35</f>
        <v>294.2</v>
      </c>
      <c r="I32" s="207">
        <f t="shared" si="2"/>
        <v>100</v>
      </c>
    </row>
    <row r="33" spans="1:9" s="7" customFormat="1" ht="64.5" x14ac:dyDescent="0.25">
      <c r="A33" s="180" t="s">
        <v>22</v>
      </c>
      <c r="B33" s="61">
        <v>902</v>
      </c>
      <c r="C33" s="62" t="s">
        <v>88</v>
      </c>
      <c r="D33" s="62" t="s">
        <v>90</v>
      </c>
      <c r="E33" s="6" t="s">
        <v>133</v>
      </c>
      <c r="F33" s="75">
        <v>100</v>
      </c>
      <c r="G33" s="76">
        <f>'Ведомственная 2019'!G44</f>
        <v>294.2</v>
      </c>
      <c r="H33" s="170">
        <f>'Ведомственная 2019'!H44</f>
        <v>294.2</v>
      </c>
      <c r="I33" s="207">
        <f t="shared" si="2"/>
        <v>100</v>
      </c>
    </row>
    <row r="34" spans="1:9" ht="26.25" x14ac:dyDescent="0.25">
      <c r="A34" s="60" t="s">
        <v>17</v>
      </c>
      <c r="B34" s="61">
        <v>902</v>
      </c>
      <c r="C34" s="62" t="s">
        <v>88</v>
      </c>
      <c r="D34" s="62" t="s">
        <v>90</v>
      </c>
      <c r="E34" s="6" t="s">
        <v>133</v>
      </c>
      <c r="F34" s="75">
        <v>200</v>
      </c>
      <c r="G34" s="76">
        <f>'Ведомственная 2019'!G45</f>
        <v>0</v>
      </c>
      <c r="H34" s="170">
        <f>'Ведомственная 2019'!H45</f>
        <v>0</v>
      </c>
      <c r="I34" s="207">
        <v>0</v>
      </c>
    </row>
    <row r="35" spans="1:9" ht="26.25" x14ac:dyDescent="0.25">
      <c r="A35" s="284" t="s">
        <v>61</v>
      </c>
      <c r="B35" s="285">
        <v>902</v>
      </c>
      <c r="C35" s="286" t="s">
        <v>88</v>
      </c>
      <c r="D35" s="286" t="s">
        <v>90</v>
      </c>
      <c r="E35" s="6" t="s">
        <v>133</v>
      </c>
      <c r="F35" s="164">
        <v>300</v>
      </c>
      <c r="G35" s="170">
        <f>'Ведомственная 2019'!G46</f>
        <v>0</v>
      </c>
      <c r="H35" s="170">
        <f>'Ведомственная 2019'!H46</f>
        <v>0</v>
      </c>
      <c r="I35" s="207">
        <v>0</v>
      </c>
    </row>
    <row r="36" spans="1:9" s="7" customFormat="1" ht="27" x14ac:dyDescent="0.25">
      <c r="A36" s="159" t="s">
        <v>257</v>
      </c>
      <c r="B36" s="71">
        <v>902</v>
      </c>
      <c r="C36" s="72" t="s">
        <v>88</v>
      </c>
      <c r="D36" s="72" t="s">
        <v>90</v>
      </c>
      <c r="E36" s="148" t="s">
        <v>135</v>
      </c>
      <c r="F36" s="74"/>
      <c r="G36" s="70">
        <f>G37+G38</f>
        <v>686.7</v>
      </c>
      <c r="H36" s="207">
        <f t="shared" ref="H36" si="14">H37+H38</f>
        <v>683.9</v>
      </c>
      <c r="I36" s="207">
        <f t="shared" si="2"/>
        <v>99.592252803261971</v>
      </c>
    </row>
    <row r="37" spans="1:9" s="7" customFormat="1" ht="51.75" x14ac:dyDescent="0.25">
      <c r="A37" s="60" t="s">
        <v>25</v>
      </c>
      <c r="B37" s="61">
        <v>902</v>
      </c>
      <c r="C37" s="62" t="s">
        <v>88</v>
      </c>
      <c r="D37" s="62" t="s">
        <v>90</v>
      </c>
      <c r="E37" s="6" t="s">
        <v>135</v>
      </c>
      <c r="F37" s="75">
        <v>100</v>
      </c>
      <c r="G37" s="76">
        <f>'Ведомственная 2019'!G48</f>
        <v>648.20000000000005</v>
      </c>
      <c r="H37" s="170">
        <f>'Ведомственная 2019'!H48</f>
        <v>648.1</v>
      </c>
      <c r="I37" s="207">
        <f t="shared" si="2"/>
        <v>99.98457266275841</v>
      </c>
    </row>
    <row r="38" spans="1:9" ht="26.25" x14ac:dyDescent="0.25">
      <c r="A38" s="60" t="s">
        <v>17</v>
      </c>
      <c r="B38" s="61">
        <v>902</v>
      </c>
      <c r="C38" s="62" t="s">
        <v>88</v>
      </c>
      <c r="D38" s="62" t="s">
        <v>90</v>
      </c>
      <c r="E38" s="6" t="s">
        <v>135</v>
      </c>
      <c r="F38" s="75">
        <v>200</v>
      </c>
      <c r="G38" s="76">
        <f>'Ведомственная 2019'!G49</f>
        <v>38.5</v>
      </c>
      <c r="H38" s="170">
        <f>'Ведомственная 2019'!H49</f>
        <v>35.799999999999997</v>
      </c>
      <c r="I38" s="207">
        <f t="shared" si="2"/>
        <v>92.987012987012989</v>
      </c>
    </row>
    <row r="39" spans="1:9" ht="40.5" x14ac:dyDescent="0.25">
      <c r="A39" s="24" t="s">
        <v>436</v>
      </c>
      <c r="B39" s="203">
        <v>902</v>
      </c>
      <c r="C39" s="204" t="s">
        <v>88</v>
      </c>
      <c r="D39" s="204" t="s">
        <v>90</v>
      </c>
      <c r="E39" s="205" t="s">
        <v>135</v>
      </c>
      <c r="F39" s="206"/>
      <c r="G39" s="207">
        <f>G40+G41</f>
        <v>221.6</v>
      </c>
      <c r="H39" s="207">
        <f t="shared" ref="H39" si="15">H40+H41</f>
        <v>170.1</v>
      </c>
      <c r="I39" s="207">
        <f t="shared" si="2"/>
        <v>76.759927797833939</v>
      </c>
    </row>
    <row r="40" spans="1:9" ht="51.75" x14ac:dyDescent="0.25">
      <c r="A40" s="21" t="s">
        <v>25</v>
      </c>
      <c r="B40" s="313">
        <v>902</v>
      </c>
      <c r="C40" s="314" t="s">
        <v>88</v>
      </c>
      <c r="D40" s="314" t="s">
        <v>90</v>
      </c>
      <c r="E40" s="6" t="s">
        <v>135</v>
      </c>
      <c r="F40" s="206">
        <v>100</v>
      </c>
      <c r="G40" s="170">
        <f>'Ведомственная 2019'!G51</f>
        <v>8.6</v>
      </c>
      <c r="H40" s="170">
        <f>'Ведомственная 2019'!H51</f>
        <v>8.6</v>
      </c>
      <c r="I40" s="207">
        <f t="shared" si="2"/>
        <v>100</v>
      </c>
    </row>
    <row r="41" spans="1:9" ht="26.25" x14ac:dyDescent="0.25">
      <c r="A41" s="21" t="s">
        <v>17</v>
      </c>
      <c r="B41" s="313">
        <v>902</v>
      </c>
      <c r="C41" s="314" t="s">
        <v>88</v>
      </c>
      <c r="D41" s="314" t="s">
        <v>90</v>
      </c>
      <c r="E41" s="6" t="s">
        <v>135</v>
      </c>
      <c r="F41" s="206">
        <v>200</v>
      </c>
      <c r="G41" s="170">
        <f>'Ведомственная 2019'!G52</f>
        <v>213</v>
      </c>
      <c r="H41" s="170">
        <f>'Ведомственная 2019'!H52</f>
        <v>161.5</v>
      </c>
      <c r="I41" s="207">
        <f t="shared" si="2"/>
        <v>75.821596244131456</v>
      </c>
    </row>
    <row r="42" spans="1:9" s="7" customFormat="1" ht="54" x14ac:dyDescent="0.25">
      <c r="A42" s="159" t="s">
        <v>258</v>
      </c>
      <c r="B42" s="67">
        <v>902</v>
      </c>
      <c r="C42" s="68" t="s">
        <v>88</v>
      </c>
      <c r="D42" s="68" t="s">
        <v>90</v>
      </c>
      <c r="E42" s="147" t="s">
        <v>136</v>
      </c>
      <c r="F42" s="64"/>
      <c r="G42" s="65">
        <f>G43+G44</f>
        <v>315.60000000000002</v>
      </c>
      <c r="H42" s="158">
        <f t="shared" ref="H42" si="16">H43+H44</f>
        <v>315.60000000000002</v>
      </c>
      <c r="I42" s="207">
        <f t="shared" si="2"/>
        <v>100</v>
      </c>
    </row>
    <row r="43" spans="1:9" s="7" customFormat="1" ht="51.75" x14ac:dyDescent="0.25">
      <c r="A43" s="60" t="s">
        <v>25</v>
      </c>
      <c r="B43" s="61">
        <v>902</v>
      </c>
      <c r="C43" s="62" t="s">
        <v>88</v>
      </c>
      <c r="D43" s="62" t="s">
        <v>90</v>
      </c>
      <c r="E43" s="6" t="s">
        <v>136</v>
      </c>
      <c r="F43" s="75">
        <v>100</v>
      </c>
      <c r="G43" s="76">
        <f>'Ведомственная 2019'!G54</f>
        <v>315.60000000000002</v>
      </c>
      <c r="H43" s="170">
        <f>'Ведомственная 2019'!H54</f>
        <v>315.60000000000002</v>
      </c>
      <c r="I43" s="207">
        <f t="shared" si="2"/>
        <v>100</v>
      </c>
    </row>
    <row r="44" spans="1:9" ht="26.25" x14ac:dyDescent="0.25">
      <c r="A44" s="60" t="s">
        <v>17</v>
      </c>
      <c r="B44" s="61">
        <v>902</v>
      </c>
      <c r="C44" s="62" t="s">
        <v>88</v>
      </c>
      <c r="D44" s="62" t="s">
        <v>90</v>
      </c>
      <c r="E44" s="6" t="s">
        <v>136</v>
      </c>
      <c r="F44" s="75">
        <v>200</v>
      </c>
      <c r="G44" s="76">
        <f>'Ведомственная 2019'!G55</f>
        <v>0</v>
      </c>
      <c r="H44" s="170">
        <f>'Ведомственная 2019'!H55</f>
        <v>0</v>
      </c>
      <c r="I44" s="207">
        <v>0</v>
      </c>
    </row>
    <row r="45" spans="1:9" ht="54" x14ac:dyDescent="0.25">
      <c r="A45" s="159" t="s">
        <v>259</v>
      </c>
      <c r="B45" s="67">
        <v>902</v>
      </c>
      <c r="C45" s="68" t="s">
        <v>88</v>
      </c>
      <c r="D45" s="68" t="s">
        <v>90</v>
      </c>
      <c r="E45" s="147" t="s">
        <v>137</v>
      </c>
      <c r="F45" s="64"/>
      <c r="G45" s="65">
        <f>G46+G47</f>
        <v>336.2</v>
      </c>
      <c r="H45" s="158">
        <f t="shared" ref="H45" si="17">H46+H47</f>
        <v>336.2</v>
      </c>
      <c r="I45" s="207">
        <f t="shared" si="2"/>
        <v>100</v>
      </c>
    </row>
    <row r="46" spans="1:9" s="5" customFormat="1" ht="51.75" x14ac:dyDescent="0.25">
      <c r="A46" s="60" t="s">
        <v>25</v>
      </c>
      <c r="B46" s="61">
        <v>902</v>
      </c>
      <c r="C46" s="62" t="s">
        <v>88</v>
      </c>
      <c r="D46" s="62" t="s">
        <v>90</v>
      </c>
      <c r="E46" s="6" t="s">
        <v>137</v>
      </c>
      <c r="F46" s="75">
        <v>100</v>
      </c>
      <c r="G46" s="76">
        <f>'Ведомственная 2019'!G57</f>
        <v>7.2</v>
      </c>
      <c r="H46" s="170">
        <f>'Ведомственная 2019'!H57</f>
        <v>7.2</v>
      </c>
      <c r="I46" s="207">
        <f t="shared" si="2"/>
        <v>100</v>
      </c>
    </row>
    <row r="47" spans="1:9" ht="26.25" x14ac:dyDescent="0.25">
      <c r="A47" s="60" t="s">
        <v>17</v>
      </c>
      <c r="B47" s="61">
        <v>902</v>
      </c>
      <c r="C47" s="62" t="s">
        <v>88</v>
      </c>
      <c r="D47" s="62" t="s">
        <v>90</v>
      </c>
      <c r="E47" s="6" t="s">
        <v>137</v>
      </c>
      <c r="F47" s="75">
        <v>200</v>
      </c>
      <c r="G47" s="76">
        <f>'Ведомственная 2019'!G58</f>
        <v>329</v>
      </c>
      <c r="H47" s="170">
        <f>'Ведомственная 2019'!H58</f>
        <v>329</v>
      </c>
      <c r="I47" s="207">
        <f t="shared" si="2"/>
        <v>100</v>
      </c>
    </row>
    <row r="48" spans="1:9" ht="54" x14ac:dyDescent="0.25">
      <c r="A48" s="24" t="s">
        <v>446</v>
      </c>
      <c r="B48" s="203">
        <v>902</v>
      </c>
      <c r="C48" s="204" t="s">
        <v>88</v>
      </c>
      <c r="D48" s="204" t="s">
        <v>90</v>
      </c>
      <c r="E48" s="205" t="s">
        <v>447</v>
      </c>
      <c r="F48" s="206"/>
      <c r="G48" s="207">
        <f>G49</f>
        <v>30</v>
      </c>
      <c r="H48" s="207">
        <f t="shared" ref="H48" si="18">H49</f>
        <v>30</v>
      </c>
      <c r="I48" s="207">
        <f t="shared" si="2"/>
        <v>100</v>
      </c>
    </row>
    <row r="49" spans="1:9" ht="26.25" x14ac:dyDescent="0.25">
      <c r="A49" s="21" t="s">
        <v>17</v>
      </c>
      <c r="B49" s="313">
        <v>902</v>
      </c>
      <c r="C49" s="314" t="s">
        <v>88</v>
      </c>
      <c r="D49" s="314" t="s">
        <v>90</v>
      </c>
      <c r="E49" s="6" t="s">
        <v>448</v>
      </c>
      <c r="F49" s="206">
        <v>200</v>
      </c>
      <c r="G49" s="170">
        <f>'Ведомственная 2019'!G60</f>
        <v>30</v>
      </c>
      <c r="H49" s="170">
        <f>'Ведомственная 2019'!H60</f>
        <v>30</v>
      </c>
      <c r="I49" s="207">
        <f t="shared" si="2"/>
        <v>100</v>
      </c>
    </row>
    <row r="50" spans="1:9" ht="15.75" x14ac:dyDescent="0.25">
      <c r="A50" s="22" t="s">
        <v>271</v>
      </c>
      <c r="B50" s="188">
        <v>902</v>
      </c>
      <c r="C50" s="189" t="s">
        <v>88</v>
      </c>
      <c r="D50" s="189" t="s">
        <v>94</v>
      </c>
      <c r="E50" s="185"/>
      <c r="F50" s="164"/>
      <c r="G50" s="187">
        <f>G51</f>
        <v>0</v>
      </c>
      <c r="H50" s="207">
        <f t="shared" ref="H50:H52" si="19">H51</f>
        <v>0</v>
      </c>
      <c r="I50" s="207">
        <v>0</v>
      </c>
    </row>
    <row r="51" spans="1:9" ht="27" x14ac:dyDescent="0.25">
      <c r="A51" s="24" t="s">
        <v>16</v>
      </c>
      <c r="B51" s="188">
        <v>902</v>
      </c>
      <c r="C51" s="189" t="s">
        <v>88</v>
      </c>
      <c r="D51" s="189" t="s">
        <v>94</v>
      </c>
      <c r="E51" s="185" t="s">
        <v>127</v>
      </c>
      <c r="F51" s="164"/>
      <c r="G51" s="187">
        <f>G52</f>
        <v>0</v>
      </c>
      <c r="H51" s="207">
        <f t="shared" si="19"/>
        <v>0</v>
      </c>
      <c r="I51" s="207">
        <v>0</v>
      </c>
    </row>
    <row r="52" spans="1:9" ht="54" x14ac:dyDescent="0.25">
      <c r="A52" s="24" t="s">
        <v>324</v>
      </c>
      <c r="B52" s="203">
        <v>902</v>
      </c>
      <c r="C52" s="204" t="s">
        <v>88</v>
      </c>
      <c r="D52" s="204" t="s">
        <v>94</v>
      </c>
      <c r="E52" s="205" t="s">
        <v>272</v>
      </c>
      <c r="F52" s="206"/>
      <c r="G52" s="207">
        <f>G53</f>
        <v>0</v>
      </c>
      <c r="H52" s="207">
        <f t="shared" si="19"/>
        <v>0</v>
      </c>
      <c r="I52" s="207">
        <v>0</v>
      </c>
    </row>
    <row r="53" spans="1:9" ht="26.25" x14ac:dyDescent="0.25">
      <c r="A53" s="8" t="s">
        <v>17</v>
      </c>
      <c r="B53" s="190">
        <v>902</v>
      </c>
      <c r="C53" s="191" t="s">
        <v>88</v>
      </c>
      <c r="D53" s="191" t="s">
        <v>94</v>
      </c>
      <c r="E53" s="192" t="s">
        <v>273</v>
      </c>
      <c r="F53" s="164">
        <v>200</v>
      </c>
      <c r="G53" s="170">
        <f>'Ведомственная 2019'!G64</f>
        <v>0</v>
      </c>
      <c r="H53" s="170">
        <f>'Ведомственная 2019'!H64</f>
        <v>0</v>
      </c>
      <c r="I53" s="207">
        <v>0</v>
      </c>
    </row>
    <row r="54" spans="1:9" ht="51.75" x14ac:dyDescent="0.25">
      <c r="A54" s="77" t="s">
        <v>84</v>
      </c>
      <c r="B54" s="71">
        <v>931</v>
      </c>
      <c r="C54" s="72" t="s">
        <v>88</v>
      </c>
      <c r="D54" s="72" t="s">
        <v>96</v>
      </c>
      <c r="E54" s="6"/>
      <c r="F54" s="74"/>
      <c r="G54" s="70">
        <f>G55+G66</f>
        <v>1427</v>
      </c>
      <c r="H54" s="207">
        <f t="shared" ref="H54" si="20">H55+H66</f>
        <v>1427</v>
      </c>
      <c r="I54" s="207">
        <f t="shared" si="2"/>
        <v>100</v>
      </c>
    </row>
    <row r="55" spans="1:9" ht="39" x14ac:dyDescent="0.25">
      <c r="A55" s="77" t="s">
        <v>21</v>
      </c>
      <c r="B55" s="61">
        <v>902</v>
      </c>
      <c r="C55" s="62" t="s">
        <v>88</v>
      </c>
      <c r="D55" s="62" t="s">
        <v>96</v>
      </c>
      <c r="E55" s="148" t="s">
        <v>125</v>
      </c>
      <c r="F55" s="74"/>
      <c r="G55" s="76">
        <f>G56+G60+G64</f>
        <v>1427</v>
      </c>
      <c r="H55" s="170">
        <f t="shared" ref="H55" si="21">H56+H60+H64</f>
        <v>1427</v>
      </c>
      <c r="I55" s="207">
        <f t="shared" si="2"/>
        <v>100</v>
      </c>
    </row>
    <row r="56" spans="1:9" s="5" customFormat="1" ht="27" x14ac:dyDescent="0.25">
      <c r="A56" s="66" t="s">
        <v>11</v>
      </c>
      <c r="B56" s="67">
        <v>902</v>
      </c>
      <c r="C56" s="68" t="s">
        <v>88</v>
      </c>
      <c r="D56" s="68" t="s">
        <v>96</v>
      </c>
      <c r="E56" s="162" t="s">
        <v>134</v>
      </c>
      <c r="F56" s="64"/>
      <c r="G56" s="65">
        <f>G57+G58+G59</f>
        <v>21.7</v>
      </c>
      <c r="H56" s="158">
        <f t="shared" ref="H56" si="22">H57+H58+H59</f>
        <v>21.7</v>
      </c>
      <c r="I56" s="207">
        <f t="shared" si="2"/>
        <v>100</v>
      </c>
    </row>
    <row r="57" spans="1:9" ht="64.5" x14ac:dyDescent="0.25">
      <c r="A57" s="8" t="s">
        <v>22</v>
      </c>
      <c r="B57" s="61">
        <v>902</v>
      </c>
      <c r="C57" s="62" t="s">
        <v>88</v>
      </c>
      <c r="D57" s="62" t="s">
        <v>96</v>
      </c>
      <c r="E57" s="6" t="s">
        <v>134</v>
      </c>
      <c r="F57" s="74">
        <v>100</v>
      </c>
      <c r="G57" s="76">
        <f>'Ведомственная 2019'!G569</f>
        <v>0</v>
      </c>
      <c r="H57" s="170">
        <f>'Ведомственная 2019'!H569</f>
        <v>0</v>
      </c>
      <c r="I57" s="207">
        <v>0</v>
      </c>
    </row>
    <row r="58" spans="1:9" ht="26.25" x14ac:dyDescent="0.25">
      <c r="A58" s="8" t="s">
        <v>17</v>
      </c>
      <c r="B58" s="61">
        <v>902</v>
      </c>
      <c r="C58" s="62" t="s">
        <v>88</v>
      </c>
      <c r="D58" s="62" t="s">
        <v>96</v>
      </c>
      <c r="E58" s="6" t="s">
        <v>134</v>
      </c>
      <c r="F58" s="74">
        <v>200</v>
      </c>
      <c r="G58" s="76">
        <f>'Ведомственная 2019'!G570</f>
        <v>21.7</v>
      </c>
      <c r="H58" s="170">
        <f>'Ведомственная 2019'!H570</f>
        <v>21.7</v>
      </c>
      <c r="I58" s="207">
        <f t="shared" si="2"/>
        <v>100</v>
      </c>
    </row>
    <row r="59" spans="1:9" ht="15.75" x14ac:dyDescent="0.25">
      <c r="A59" s="8" t="s">
        <v>15</v>
      </c>
      <c r="B59" s="61">
        <v>902</v>
      </c>
      <c r="C59" s="62" t="s">
        <v>88</v>
      </c>
      <c r="D59" s="62" t="s">
        <v>96</v>
      </c>
      <c r="E59" s="6" t="s">
        <v>134</v>
      </c>
      <c r="F59" s="74">
        <v>800</v>
      </c>
      <c r="G59" s="76">
        <f>'Ведомственная 2019'!G571</f>
        <v>0</v>
      </c>
      <c r="H59" s="170">
        <f>'Ведомственная 2019'!H571</f>
        <v>0</v>
      </c>
      <c r="I59" s="207">
        <v>0</v>
      </c>
    </row>
    <row r="60" spans="1:9" s="5" customFormat="1" ht="40.5" x14ac:dyDescent="0.25">
      <c r="A60" s="66" t="s">
        <v>85</v>
      </c>
      <c r="B60" s="67">
        <v>902</v>
      </c>
      <c r="C60" s="68" t="s">
        <v>88</v>
      </c>
      <c r="D60" s="68" t="s">
        <v>96</v>
      </c>
      <c r="E60" s="162" t="s">
        <v>249</v>
      </c>
      <c r="F60" s="64"/>
      <c r="G60" s="65">
        <f>G61+G62+G63</f>
        <v>449.9</v>
      </c>
      <c r="H60" s="158">
        <f t="shared" ref="H60" si="23">H61+H62+H63</f>
        <v>449.9</v>
      </c>
      <c r="I60" s="207">
        <f t="shared" si="2"/>
        <v>100</v>
      </c>
    </row>
    <row r="61" spans="1:9" ht="64.5" x14ac:dyDescent="0.25">
      <c r="A61" s="8" t="s">
        <v>22</v>
      </c>
      <c r="B61" s="61">
        <v>902</v>
      </c>
      <c r="C61" s="62" t="s">
        <v>88</v>
      </c>
      <c r="D61" s="62" t="s">
        <v>96</v>
      </c>
      <c r="E61" s="6" t="s">
        <v>249</v>
      </c>
      <c r="F61" s="74">
        <v>100</v>
      </c>
      <c r="G61" s="76">
        <f>'Ведомственная 2019'!G576</f>
        <v>444.5</v>
      </c>
      <c r="H61" s="170">
        <f>'Ведомственная 2019'!H576</f>
        <v>444.5</v>
      </c>
      <c r="I61" s="207">
        <f t="shared" si="2"/>
        <v>100</v>
      </c>
    </row>
    <row r="62" spans="1:9" ht="26.25" x14ac:dyDescent="0.25">
      <c r="A62" s="8" t="s">
        <v>17</v>
      </c>
      <c r="B62" s="61">
        <v>902</v>
      </c>
      <c r="C62" s="62" t="s">
        <v>88</v>
      </c>
      <c r="D62" s="62" t="s">
        <v>96</v>
      </c>
      <c r="E62" s="6" t="s">
        <v>249</v>
      </c>
      <c r="F62" s="74">
        <v>200</v>
      </c>
      <c r="G62" s="76">
        <f>'Ведомственная 2019'!G577</f>
        <v>5.4</v>
      </c>
      <c r="H62" s="170">
        <f>'Ведомственная 2019'!H577</f>
        <v>5.4</v>
      </c>
      <c r="I62" s="207">
        <f t="shared" si="2"/>
        <v>100</v>
      </c>
    </row>
    <row r="63" spans="1:9" ht="15.75" x14ac:dyDescent="0.25">
      <c r="A63" s="8" t="s">
        <v>15</v>
      </c>
      <c r="B63" s="61">
        <v>902</v>
      </c>
      <c r="C63" s="62" t="s">
        <v>88</v>
      </c>
      <c r="D63" s="62" t="s">
        <v>96</v>
      </c>
      <c r="E63" s="6" t="s">
        <v>249</v>
      </c>
      <c r="F63" s="74">
        <v>800</v>
      </c>
      <c r="G63" s="76">
        <f>'Ведомственная 2019'!G578</f>
        <v>0</v>
      </c>
      <c r="H63" s="170">
        <f>'Ведомственная 2019'!H578</f>
        <v>0</v>
      </c>
      <c r="I63" s="207">
        <v>0</v>
      </c>
    </row>
    <row r="64" spans="1:9" ht="27" x14ac:dyDescent="0.25">
      <c r="A64" s="66" t="s">
        <v>109</v>
      </c>
      <c r="B64" s="67">
        <v>931</v>
      </c>
      <c r="C64" s="68" t="s">
        <v>88</v>
      </c>
      <c r="D64" s="68" t="s">
        <v>96</v>
      </c>
      <c r="E64" s="147" t="s">
        <v>138</v>
      </c>
      <c r="F64" s="64"/>
      <c r="G64" s="65">
        <f>G65</f>
        <v>955.4</v>
      </c>
      <c r="H64" s="158">
        <f t="shared" ref="H64" si="24">H65</f>
        <v>955.4</v>
      </c>
      <c r="I64" s="207">
        <f t="shared" si="2"/>
        <v>100</v>
      </c>
    </row>
    <row r="65" spans="1:9" ht="64.5" x14ac:dyDescent="0.25">
      <c r="A65" s="8" t="s">
        <v>22</v>
      </c>
      <c r="B65" s="61">
        <v>902</v>
      </c>
      <c r="C65" s="62" t="s">
        <v>88</v>
      </c>
      <c r="D65" s="62" t="s">
        <v>96</v>
      </c>
      <c r="E65" s="6" t="s">
        <v>138</v>
      </c>
      <c r="F65" s="74">
        <v>100</v>
      </c>
      <c r="G65" s="76">
        <f>'Ведомственная 2019'!G580</f>
        <v>955.4</v>
      </c>
      <c r="H65" s="170">
        <f>'Ведомственная 2019'!H580</f>
        <v>955.4</v>
      </c>
      <c r="I65" s="207">
        <f t="shared" si="2"/>
        <v>100</v>
      </c>
    </row>
    <row r="66" spans="1:9" s="7" customFormat="1" ht="27" x14ac:dyDescent="0.25">
      <c r="A66" s="66" t="s">
        <v>16</v>
      </c>
      <c r="B66" s="61">
        <v>902</v>
      </c>
      <c r="C66" s="62" t="s">
        <v>88</v>
      </c>
      <c r="D66" s="62" t="s">
        <v>96</v>
      </c>
      <c r="E66" s="148" t="s">
        <v>127</v>
      </c>
      <c r="F66" s="74"/>
      <c r="G66" s="76">
        <f>G67</f>
        <v>0</v>
      </c>
      <c r="H66" s="170">
        <f t="shared" ref="H66:H67" si="25">H67</f>
        <v>0</v>
      </c>
      <c r="I66" s="207">
        <v>0</v>
      </c>
    </row>
    <row r="67" spans="1:9" s="5" customFormat="1" ht="40.5" x14ac:dyDescent="0.25">
      <c r="A67" s="66" t="s">
        <v>24</v>
      </c>
      <c r="B67" s="67">
        <v>902</v>
      </c>
      <c r="C67" s="68" t="s">
        <v>88</v>
      </c>
      <c r="D67" s="68" t="s">
        <v>96</v>
      </c>
      <c r="E67" s="147" t="s">
        <v>128</v>
      </c>
      <c r="F67" s="64"/>
      <c r="G67" s="65">
        <f>G68</f>
        <v>0</v>
      </c>
      <c r="H67" s="158">
        <f t="shared" si="25"/>
        <v>0</v>
      </c>
      <c r="I67" s="207">
        <v>0</v>
      </c>
    </row>
    <row r="68" spans="1:9" s="7" customFormat="1" ht="15.75" x14ac:dyDescent="0.25">
      <c r="A68" s="8" t="s">
        <v>15</v>
      </c>
      <c r="B68" s="61">
        <v>902</v>
      </c>
      <c r="C68" s="62" t="s">
        <v>88</v>
      </c>
      <c r="D68" s="62" t="s">
        <v>96</v>
      </c>
      <c r="E68" s="6" t="s">
        <v>128</v>
      </c>
      <c r="F68" s="74">
        <v>800</v>
      </c>
      <c r="G68" s="76">
        <f>'Ведомственная 2019'!G574</f>
        <v>0</v>
      </c>
      <c r="H68" s="170">
        <f>'Ведомственная 2019'!H574</f>
        <v>0</v>
      </c>
      <c r="I68" s="207">
        <v>0</v>
      </c>
    </row>
    <row r="69" spans="1:9" ht="15.75" x14ac:dyDescent="0.25">
      <c r="A69" s="77" t="s">
        <v>26</v>
      </c>
      <c r="B69" s="71">
        <v>902</v>
      </c>
      <c r="C69" s="72" t="s">
        <v>88</v>
      </c>
      <c r="D69" s="72">
        <v>11</v>
      </c>
      <c r="E69" s="73"/>
      <c r="F69" s="74"/>
      <c r="G69" s="70">
        <f>G70</f>
        <v>65.099999999999994</v>
      </c>
      <c r="H69" s="207">
        <f t="shared" ref="H69:H71" si="26">H70</f>
        <v>0</v>
      </c>
      <c r="I69" s="207">
        <f t="shared" si="2"/>
        <v>0</v>
      </c>
    </row>
    <row r="70" spans="1:9" ht="26.25" x14ac:dyDescent="0.25">
      <c r="A70" s="77" t="s">
        <v>16</v>
      </c>
      <c r="B70" s="71">
        <v>902</v>
      </c>
      <c r="C70" s="72" t="s">
        <v>88</v>
      </c>
      <c r="D70" s="72">
        <v>11</v>
      </c>
      <c r="E70" s="148" t="s">
        <v>127</v>
      </c>
      <c r="F70" s="74"/>
      <c r="G70" s="11">
        <f>G71</f>
        <v>65.099999999999994</v>
      </c>
      <c r="H70" s="11">
        <f t="shared" si="26"/>
        <v>0</v>
      </c>
      <c r="I70" s="207">
        <f t="shared" ref="I70:I133" si="27">H70/G70*100</f>
        <v>0</v>
      </c>
    </row>
    <row r="71" spans="1:9" s="4" customFormat="1" ht="15.75" x14ac:dyDescent="0.25">
      <c r="A71" s="66" t="s">
        <v>27</v>
      </c>
      <c r="B71" s="67">
        <v>902</v>
      </c>
      <c r="C71" s="68" t="s">
        <v>88</v>
      </c>
      <c r="D71" s="68">
        <v>11</v>
      </c>
      <c r="E71" s="162" t="s">
        <v>253</v>
      </c>
      <c r="F71" s="64"/>
      <c r="G71" s="14">
        <f>G72</f>
        <v>65.099999999999994</v>
      </c>
      <c r="H71" s="14">
        <f t="shared" si="26"/>
        <v>0</v>
      </c>
      <c r="I71" s="207">
        <f t="shared" si="27"/>
        <v>0</v>
      </c>
    </row>
    <row r="72" spans="1:9" s="5" customFormat="1" ht="15.75" x14ac:dyDescent="0.25">
      <c r="A72" s="60" t="s">
        <v>15</v>
      </c>
      <c r="B72" s="61">
        <v>902</v>
      </c>
      <c r="C72" s="62" t="s">
        <v>88</v>
      </c>
      <c r="D72" s="62">
        <v>11</v>
      </c>
      <c r="E72" s="6" t="s">
        <v>253</v>
      </c>
      <c r="F72" s="75">
        <v>800</v>
      </c>
      <c r="G72" s="47">
        <f>'Ведомственная 2019'!G68</f>
        <v>65.099999999999994</v>
      </c>
      <c r="H72" s="47">
        <f>'Ведомственная 2019'!H68</f>
        <v>0</v>
      </c>
      <c r="I72" s="207">
        <f t="shared" si="27"/>
        <v>0</v>
      </c>
    </row>
    <row r="73" spans="1:9" s="7" customFormat="1" ht="15.75" x14ac:dyDescent="0.25">
      <c r="A73" s="8"/>
      <c r="B73" s="61"/>
      <c r="C73" s="62"/>
      <c r="D73" s="62"/>
      <c r="E73" s="6"/>
      <c r="F73" s="74"/>
      <c r="G73" s="47"/>
      <c r="H73" s="47"/>
      <c r="I73" s="207"/>
    </row>
    <row r="74" spans="1:9" s="7" customFormat="1" ht="26.25" x14ac:dyDescent="0.25">
      <c r="A74" s="77" t="s">
        <v>28</v>
      </c>
      <c r="B74" s="71">
        <v>902</v>
      </c>
      <c r="C74" s="72" t="s">
        <v>88</v>
      </c>
      <c r="D74" s="72">
        <v>13</v>
      </c>
      <c r="E74" s="73"/>
      <c r="F74" s="74"/>
      <c r="G74" s="70">
        <f>G75+G103+G108+G112+G116+G125+G91+G121</f>
        <v>21879.300000000003</v>
      </c>
      <c r="H74" s="207">
        <f t="shared" ref="H74" si="28">H75+H103+H108+H112+H116+H125+H91+H121</f>
        <v>20594.100000000002</v>
      </c>
      <c r="I74" s="207">
        <f t="shared" si="27"/>
        <v>94.125954669482113</v>
      </c>
    </row>
    <row r="75" spans="1:9" s="5" customFormat="1" ht="26.25" x14ac:dyDescent="0.25">
      <c r="A75" s="77" t="s">
        <v>16</v>
      </c>
      <c r="B75" s="71">
        <v>902</v>
      </c>
      <c r="C75" s="72" t="s">
        <v>88</v>
      </c>
      <c r="D75" s="72">
        <v>13</v>
      </c>
      <c r="E75" s="148" t="s">
        <v>127</v>
      </c>
      <c r="F75" s="74"/>
      <c r="G75" s="70">
        <f>G76+G81+G83+G99+G88+G101+G79+G86</f>
        <v>3154</v>
      </c>
      <c r="H75" s="207">
        <f t="shared" ref="H75" si="29">H76+H81+H83+H99+H88+H101+H79+H86</f>
        <v>1960.3999999999999</v>
      </c>
      <c r="I75" s="207">
        <f t="shared" si="27"/>
        <v>62.15599239061509</v>
      </c>
    </row>
    <row r="76" spans="1:9" s="7" customFormat="1" ht="94.5" x14ac:dyDescent="0.25">
      <c r="A76" s="159" t="s">
        <v>264</v>
      </c>
      <c r="B76" s="67">
        <v>902</v>
      </c>
      <c r="C76" s="68" t="s">
        <v>88</v>
      </c>
      <c r="D76" s="68">
        <v>13</v>
      </c>
      <c r="E76" s="147" t="s">
        <v>139</v>
      </c>
      <c r="F76" s="64"/>
      <c r="G76" s="14">
        <f>G77+G78</f>
        <v>1373.8</v>
      </c>
      <c r="H76" s="14">
        <f t="shared" ref="H76" si="30">H77+H78</f>
        <v>1373.8</v>
      </c>
      <c r="I76" s="207">
        <f t="shared" si="27"/>
        <v>100</v>
      </c>
    </row>
    <row r="77" spans="1:9" s="5" customFormat="1" ht="64.5" x14ac:dyDescent="0.25">
      <c r="A77" s="60" t="s">
        <v>22</v>
      </c>
      <c r="B77" s="61">
        <v>902</v>
      </c>
      <c r="C77" s="62" t="s">
        <v>88</v>
      </c>
      <c r="D77" s="62">
        <v>13</v>
      </c>
      <c r="E77" s="6" t="s">
        <v>140</v>
      </c>
      <c r="F77" s="75">
        <v>100</v>
      </c>
      <c r="G77" s="47">
        <f>'Ведомственная 2019'!G72</f>
        <v>1154.7</v>
      </c>
      <c r="H77" s="47">
        <f>'Ведомственная 2019'!H72</f>
        <v>1154.7</v>
      </c>
      <c r="I77" s="207">
        <f t="shared" si="27"/>
        <v>100</v>
      </c>
    </row>
    <row r="78" spans="1:9" s="7" customFormat="1" ht="26.25" x14ac:dyDescent="0.25">
      <c r="A78" s="60" t="s">
        <v>17</v>
      </c>
      <c r="B78" s="61">
        <v>902</v>
      </c>
      <c r="C78" s="62" t="s">
        <v>88</v>
      </c>
      <c r="D78" s="62">
        <v>13</v>
      </c>
      <c r="E78" s="6" t="s">
        <v>140</v>
      </c>
      <c r="F78" s="75">
        <v>200</v>
      </c>
      <c r="G78" s="47">
        <f>'Ведомственная 2019'!G73</f>
        <v>219.1</v>
      </c>
      <c r="H78" s="47">
        <f>'Ведомственная 2019'!H73</f>
        <v>219.1</v>
      </c>
      <c r="I78" s="207">
        <f t="shared" si="27"/>
        <v>100</v>
      </c>
    </row>
    <row r="79" spans="1:9" s="7" customFormat="1" ht="40.5" x14ac:dyDescent="0.25">
      <c r="A79" s="159" t="s">
        <v>24</v>
      </c>
      <c r="B79" s="160">
        <v>902</v>
      </c>
      <c r="C79" s="161" t="s">
        <v>88</v>
      </c>
      <c r="D79" s="161" t="s">
        <v>100</v>
      </c>
      <c r="E79" s="162" t="s">
        <v>128</v>
      </c>
      <c r="F79" s="157"/>
      <c r="G79" s="14">
        <f>G80</f>
        <v>0</v>
      </c>
      <c r="H79" s="14">
        <f t="shared" ref="H79" si="31">H80</f>
        <v>0</v>
      </c>
      <c r="I79" s="207">
        <v>0</v>
      </c>
    </row>
    <row r="80" spans="1:9" s="7" customFormat="1" ht="15.75" x14ac:dyDescent="0.25">
      <c r="A80" s="312" t="s">
        <v>15</v>
      </c>
      <c r="B80" s="313">
        <v>902</v>
      </c>
      <c r="C80" s="314" t="s">
        <v>88</v>
      </c>
      <c r="D80" s="314" t="s">
        <v>100</v>
      </c>
      <c r="E80" s="6" t="s">
        <v>128</v>
      </c>
      <c r="F80" s="164">
        <v>800</v>
      </c>
      <c r="G80" s="47">
        <f>'Ведомственная 2019'!G75</f>
        <v>0</v>
      </c>
      <c r="H80" s="47">
        <f>'Ведомственная 2019'!H75</f>
        <v>0</v>
      </c>
      <c r="I80" s="207">
        <v>0</v>
      </c>
    </row>
    <row r="81" spans="1:9" s="7" customFormat="1" ht="40.5" x14ac:dyDescent="0.25">
      <c r="A81" s="66" t="s">
        <v>29</v>
      </c>
      <c r="B81" s="67">
        <v>902</v>
      </c>
      <c r="C81" s="68" t="s">
        <v>88</v>
      </c>
      <c r="D81" s="68">
        <v>13</v>
      </c>
      <c r="E81" s="147" t="s">
        <v>141</v>
      </c>
      <c r="F81" s="64"/>
      <c r="G81" s="65">
        <f>G82</f>
        <v>158.5</v>
      </c>
      <c r="H81" s="158">
        <f t="shared" ref="H81" si="32">H82</f>
        <v>158.5</v>
      </c>
      <c r="I81" s="207">
        <f t="shared" si="27"/>
        <v>100</v>
      </c>
    </row>
    <row r="82" spans="1:9" s="5" customFormat="1" ht="26.25" x14ac:dyDescent="0.25">
      <c r="A82" s="60" t="s">
        <v>17</v>
      </c>
      <c r="B82" s="61">
        <v>902</v>
      </c>
      <c r="C82" s="62" t="s">
        <v>88</v>
      </c>
      <c r="D82" s="62">
        <v>13</v>
      </c>
      <c r="E82" s="6" t="s">
        <v>141</v>
      </c>
      <c r="F82" s="75">
        <v>200</v>
      </c>
      <c r="G82" s="47">
        <f>'Ведомственная 2019'!G77</f>
        <v>158.5</v>
      </c>
      <c r="H82" s="47">
        <f>'Ведомственная 2019'!H77</f>
        <v>158.5</v>
      </c>
      <c r="I82" s="207">
        <f t="shared" si="27"/>
        <v>100</v>
      </c>
    </row>
    <row r="83" spans="1:9" s="7" customFormat="1" ht="15.75" x14ac:dyDescent="0.25">
      <c r="A83" s="66" t="s">
        <v>30</v>
      </c>
      <c r="B83" s="67">
        <v>902</v>
      </c>
      <c r="C83" s="68" t="s">
        <v>88</v>
      </c>
      <c r="D83" s="68">
        <v>13</v>
      </c>
      <c r="E83" s="147" t="s">
        <v>142</v>
      </c>
      <c r="F83" s="64"/>
      <c r="G83" s="65">
        <f>G84+G85</f>
        <v>255.79999999999998</v>
      </c>
      <c r="H83" s="158">
        <f t="shared" ref="H83" si="33">H84+H85</f>
        <v>255.79999999999998</v>
      </c>
      <c r="I83" s="207">
        <f t="shared" si="27"/>
        <v>100</v>
      </c>
    </row>
    <row r="84" spans="1:9" s="7" customFormat="1" ht="26.25" x14ac:dyDescent="0.25">
      <c r="A84" s="60" t="s">
        <v>17</v>
      </c>
      <c r="B84" s="61">
        <v>902</v>
      </c>
      <c r="C84" s="62" t="s">
        <v>88</v>
      </c>
      <c r="D84" s="62">
        <v>13</v>
      </c>
      <c r="E84" s="6" t="s">
        <v>142</v>
      </c>
      <c r="F84" s="75">
        <v>200</v>
      </c>
      <c r="G84" s="76">
        <f>'Ведомственная 2019'!G79</f>
        <v>40.1</v>
      </c>
      <c r="H84" s="170">
        <f>'Ведомственная 2019'!H79</f>
        <v>40.1</v>
      </c>
      <c r="I84" s="207">
        <f t="shared" si="27"/>
        <v>100</v>
      </c>
    </row>
    <row r="85" spans="1:9" s="7" customFormat="1" ht="26.25" x14ac:dyDescent="0.25">
      <c r="A85" s="60" t="s">
        <v>61</v>
      </c>
      <c r="B85" s="61">
        <v>902</v>
      </c>
      <c r="C85" s="62" t="s">
        <v>88</v>
      </c>
      <c r="D85" s="62" t="s">
        <v>100</v>
      </c>
      <c r="E85" s="6" t="s">
        <v>142</v>
      </c>
      <c r="F85" s="75">
        <v>300</v>
      </c>
      <c r="G85" s="76">
        <f>'Ведомственная 2019'!G80</f>
        <v>215.7</v>
      </c>
      <c r="H85" s="170">
        <f>'Ведомственная 2019'!H80</f>
        <v>215.7</v>
      </c>
      <c r="I85" s="207">
        <f t="shared" si="27"/>
        <v>100</v>
      </c>
    </row>
    <row r="86" spans="1:9" s="7" customFormat="1" ht="40.5" x14ac:dyDescent="0.25">
      <c r="A86" s="159" t="s">
        <v>31</v>
      </c>
      <c r="B86" s="160">
        <v>902</v>
      </c>
      <c r="C86" s="161" t="s">
        <v>88</v>
      </c>
      <c r="D86" s="161" t="s">
        <v>100</v>
      </c>
      <c r="E86" s="162" t="s">
        <v>129</v>
      </c>
      <c r="F86" s="206"/>
      <c r="G86" s="207">
        <f>G87</f>
        <v>3</v>
      </c>
      <c r="H86" s="207">
        <f t="shared" ref="H86" si="34">H87</f>
        <v>3</v>
      </c>
      <c r="I86" s="207">
        <f t="shared" si="27"/>
        <v>100</v>
      </c>
    </row>
    <row r="87" spans="1:9" s="7" customFormat="1" ht="15.75" x14ac:dyDescent="0.25">
      <c r="A87" s="21" t="s">
        <v>15</v>
      </c>
      <c r="B87" s="313">
        <v>902</v>
      </c>
      <c r="C87" s="314" t="s">
        <v>88</v>
      </c>
      <c r="D87" s="314" t="s">
        <v>100</v>
      </c>
      <c r="E87" s="6" t="s">
        <v>129</v>
      </c>
      <c r="F87" s="206">
        <v>800</v>
      </c>
      <c r="G87" s="170">
        <f>'Ведомственная 2019'!G82</f>
        <v>3</v>
      </c>
      <c r="H87" s="170">
        <f>'Ведомственная 2019'!H82</f>
        <v>3</v>
      </c>
      <c r="I87" s="207">
        <f t="shared" si="27"/>
        <v>100</v>
      </c>
    </row>
    <row r="88" spans="1:9" s="7" customFormat="1" ht="27" x14ac:dyDescent="0.25">
      <c r="A88" s="24" t="s">
        <v>346</v>
      </c>
      <c r="B88" s="203">
        <v>902</v>
      </c>
      <c r="C88" s="204" t="s">
        <v>88</v>
      </c>
      <c r="D88" s="204" t="s">
        <v>100</v>
      </c>
      <c r="E88" s="205" t="s">
        <v>347</v>
      </c>
      <c r="F88" s="206"/>
      <c r="G88" s="207">
        <f>G90+G89</f>
        <v>257.60000000000002</v>
      </c>
      <c r="H88" s="207">
        <f t="shared" ref="H88" si="35">H90+H89</f>
        <v>169.3</v>
      </c>
      <c r="I88" s="207">
        <f t="shared" si="27"/>
        <v>65.722049689440993</v>
      </c>
    </row>
    <row r="89" spans="1:9" s="7" customFormat="1" ht="26.25" x14ac:dyDescent="0.25">
      <c r="A89" s="21" t="s">
        <v>17</v>
      </c>
      <c r="B89" s="313">
        <v>902</v>
      </c>
      <c r="C89" s="314" t="s">
        <v>88</v>
      </c>
      <c r="D89" s="314">
        <v>13</v>
      </c>
      <c r="E89" s="6" t="s">
        <v>414</v>
      </c>
      <c r="F89" s="206">
        <v>200</v>
      </c>
      <c r="G89" s="207">
        <f>'Ведомственная 2019'!G84</f>
        <v>169.6</v>
      </c>
      <c r="H89" s="207">
        <f>'Ведомственная 2019'!H84</f>
        <v>110.2</v>
      </c>
      <c r="I89" s="207">
        <f t="shared" si="27"/>
        <v>64.976415094339629</v>
      </c>
    </row>
    <row r="90" spans="1:9" s="7" customFormat="1" ht="15.75" x14ac:dyDescent="0.25">
      <c r="A90" s="21" t="s">
        <v>15</v>
      </c>
      <c r="B90" s="297">
        <v>902</v>
      </c>
      <c r="C90" s="298" t="s">
        <v>88</v>
      </c>
      <c r="D90" s="298" t="s">
        <v>100</v>
      </c>
      <c r="E90" s="6" t="s">
        <v>347</v>
      </c>
      <c r="F90" s="206">
        <v>800</v>
      </c>
      <c r="G90" s="170">
        <f>'Ведомственная 2019'!G85+'Ведомственная 2019'!G584</f>
        <v>88</v>
      </c>
      <c r="H90" s="170">
        <f>'Ведомственная 2019'!H85+'Ведомственная 2019'!H584</f>
        <v>59.1</v>
      </c>
      <c r="I90" s="207">
        <f t="shared" si="27"/>
        <v>67.159090909090907</v>
      </c>
    </row>
    <row r="91" spans="1:9" s="7" customFormat="1" ht="94.5" x14ac:dyDescent="0.25">
      <c r="A91" s="44" t="s">
        <v>386</v>
      </c>
      <c r="B91" s="160">
        <v>902</v>
      </c>
      <c r="C91" s="161" t="s">
        <v>88</v>
      </c>
      <c r="D91" s="161">
        <v>13</v>
      </c>
      <c r="E91" s="162" t="s">
        <v>143</v>
      </c>
      <c r="F91" s="206"/>
      <c r="G91" s="207">
        <f>G92+G97</f>
        <v>18530.000000000004</v>
      </c>
      <c r="H91" s="207">
        <f t="shared" ref="H91" si="36">H92+H97</f>
        <v>18456.000000000004</v>
      </c>
      <c r="I91" s="207">
        <f t="shared" si="27"/>
        <v>99.600647598488933</v>
      </c>
    </row>
    <row r="92" spans="1:9" s="7" customFormat="1" ht="27" x14ac:dyDescent="0.25">
      <c r="A92" s="24" t="s">
        <v>82</v>
      </c>
      <c r="B92" s="160">
        <v>902</v>
      </c>
      <c r="C92" s="161" t="s">
        <v>88</v>
      </c>
      <c r="D92" s="161">
        <v>13</v>
      </c>
      <c r="E92" s="162" t="s">
        <v>144</v>
      </c>
      <c r="F92" s="64"/>
      <c r="G92" s="65">
        <f>G93+G94+G95+G96</f>
        <v>18523.300000000003</v>
      </c>
      <c r="H92" s="158">
        <f t="shared" ref="H92" si="37">H93+H94+H95+H96</f>
        <v>18449.300000000003</v>
      </c>
      <c r="I92" s="207">
        <f t="shared" si="27"/>
        <v>99.600503150086652</v>
      </c>
    </row>
    <row r="93" spans="1:9" ht="64.5" x14ac:dyDescent="0.25">
      <c r="A93" s="60" t="s">
        <v>22</v>
      </c>
      <c r="B93" s="61">
        <v>902</v>
      </c>
      <c r="C93" s="62" t="s">
        <v>88</v>
      </c>
      <c r="D93" s="62">
        <v>13</v>
      </c>
      <c r="E93" s="6" t="s">
        <v>144</v>
      </c>
      <c r="F93" s="75">
        <v>100</v>
      </c>
      <c r="G93" s="47">
        <f>'Ведомственная 2019'!G558</f>
        <v>15385.7</v>
      </c>
      <c r="H93" s="47">
        <f>'Ведомственная 2019'!H558</f>
        <v>15385.7</v>
      </c>
      <c r="I93" s="207">
        <f t="shared" si="27"/>
        <v>100</v>
      </c>
    </row>
    <row r="94" spans="1:9" ht="26.25" x14ac:dyDescent="0.25">
      <c r="A94" s="60" t="s">
        <v>17</v>
      </c>
      <c r="B94" s="61">
        <v>902</v>
      </c>
      <c r="C94" s="62" t="s">
        <v>88</v>
      </c>
      <c r="D94" s="62">
        <v>13</v>
      </c>
      <c r="E94" s="6" t="s">
        <v>144</v>
      </c>
      <c r="F94" s="75">
        <v>200</v>
      </c>
      <c r="G94" s="47">
        <f>'Ведомственная 2019'!G559</f>
        <v>3136.9</v>
      </c>
      <c r="H94" s="47">
        <f>'Ведомственная 2019'!H559</f>
        <v>3062.9</v>
      </c>
      <c r="I94" s="207">
        <f t="shared" si="27"/>
        <v>97.640983136217287</v>
      </c>
    </row>
    <row r="95" spans="1:9" s="5" customFormat="1" ht="26.25" x14ac:dyDescent="0.25">
      <c r="A95" s="60" t="s">
        <v>61</v>
      </c>
      <c r="B95" s="61">
        <v>902</v>
      </c>
      <c r="C95" s="62" t="s">
        <v>88</v>
      </c>
      <c r="D95" s="62">
        <v>13</v>
      </c>
      <c r="E95" s="6" t="s">
        <v>144</v>
      </c>
      <c r="F95" s="75">
        <v>300</v>
      </c>
      <c r="G95" s="47">
        <f>'Ведомственная 2019'!G560</f>
        <v>0</v>
      </c>
      <c r="H95" s="47">
        <f>'Ведомственная 2019'!H560</f>
        <v>0</v>
      </c>
      <c r="I95" s="207">
        <v>0</v>
      </c>
    </row>
    <row r="96" spans="1:9" s="7" customFormat="1" ht="15.75" x14ac:dyDescent="0.25">
      <c r="A96" s="60" t="s">
        <v>15</v>
      </c>
      <c r="B96" s="61">
        <v>902</v>
      </c>
      <c r="C96" s="62" t="s">
        <v>88</v>
      </c>
      <c r="D96" s="62">
        <v>13</v>
      </c>
      <c r="E96" s="6" t="s">
        <v>144</v>
      </c>
      <c r="F96" s="75">
        <v>800</v>
      </c>
      <c r="G96" s="76">
        <f>'Ведомственная 2019'!G561</f>
        <v>0.7</v>
      </c>
      <c r="H96" s="170">
        <f>'Ведомственная 2019'!H561</f>
        <v>0.7</v>
      </c>
      <c r="I96" s="207">
        <f t="shared" si="27"/>
        <v>100</v>
      </c>
    </row>
    <row r="97" spans="1:9" s="7" customFormat="1" ht="40.5" x14ac:dyDescent="0.25">
      <c r="A97" s="66" t="s">
        <v>24</v>
      </c>
      <c r="B97" s="67">
        <v>902</v>
      </c>
      <c r="C97" s="68" t="s">
        <v>88</v>
      </c>
      <c r="D97" s="68" t="s">
        <v>100</v>
      </c>
      <c r="E97" s="147" t="s">
        <v>145</v>
      </c>
      <c r="F97" s="64"/>
      <c r="G97" s="65">
        <f>G98</f>
        <v>6.7</v>
      </c>
      <c r="H97" s="158">
        <f t="shared" ref="H97" si="38">H98</f>
        <v>6.7</v>
      </c>
      <c r="I97" s="207">
        <f t="shared" si="27"/>
        <v>100</v>
      </c>
    </row>
    <row r="98" spans="1:9" s="4" customFormat="1" ht="15.75" x14ac:dyDescent="0.25">
      <c r="A98" s="8" t="s">
        <v>15</v>
      </c>
      <c r="B98" s="61">
        <v>902</v>
      </c>
      <c r="C98" s="62" t="s">
        <v>88</v>
      </c>
      <c r="D98" s="62" t="s">
        <v>100</v>
      </c>
      <c r="E98" s="6" t="s">
        <v>145</v>
      </c>
      <c r="F98" s="74">
        <v>800</v>
      </c>
      <c r="G98" s="76">
        <f>'Ведомственная 2019'!G563</f>
        <v>6.7</v>
      </c>
      <c r="H98" s="170">
        <f>'Ведомственная 2019'!H563</f>
        <v>6.7</v>
      </c>
      <c r="I98" s="207">
        <f t="shared" si="27"/>
        <v>100</v>
      </c>
    </row>
    <row r="99" spans="1:9" s="5" customFormat="1" ht="54" x14ac:dyDescent="0.25">
      <c r="A99" s="66" t="s">
        <v>110</v>
      </c>
      <c r="B99" s="71">
        <v>901</v>
      </c>
      <c r="C99" s="72" t="s">
        <v>88</v>
      </c>
      <c r="D99" s="72" t="s">
        <v>100</v>
      </c>
      <c r="E99" s="148" t="s">
        <v>146</v>
      </c>
      <c r="F99" s="74"/>
      <c r="G99" s="70">
        <f>G100</f>
        <v>0</v>
      </c>
      <c r="H99" s="207">
        <f t="shared" ref="H99" si="39">H100</f>
        <v>0</v>
      </c>
      <c r="I99" s="207">
        <v>0</v>
      </c>
    </row>
    <row r="100" spans="1:9" s="7" customFormat="1" ht="26.25" x14ac:dyDescent="0.25">
      <c r="A100" s="60" t="s">
        <v>17</v>
      </c>
      <c r="B100" s="61">
        <v>901</v>
      </c>
      <c r="C100" s="62" t="s">
        <v>88</v>
      </c>
      <c r="D100" s="62" t="s">
        <v>100</v>
      </c>
      <c r="E100" s="6" t="s">
        <v>146</v>
      </c>
      <c r="F100" s="75">
        <v>200</v>
      </c>
      <c r="G100" s="76">
        <f>'Ведомственная 2019'!G15</f>
        <v>0</v>
      </c>
      <c r="H100" s="170">
        <f>'Ведомственная 2019'!H15</f>
        <v>0</v>
      </c>
      <c r="I100" s="207">
        <v>0</v>
      </c>
    </row>
    <row r="101" spans="1:9" s="7" customFormat="1" ht="15.75" x14ac:dyDescent="0.25">
      <c r="A101" s="24" t="s">
        <v>387</v>
      </c>
      <c r="B101" s="160">
        <v>902</v>
      </c>
      <c r="C101" s="161" t="s">
        <v>88</v>
      </c>
      <c r="D101" s="161" t="s">
        <v>100</v>
      </c>
      <c r="E101" s="162" t="s">
        <v>388</v>
      </c>
      <c r="F101" s="157"/>
      <c r="G101" s="207">
        <f>G102</f>
        <v>1105.3</v>
      </c>
      <c r="H101" s="207">
        <f t="shared" ref="H101" si="40">H102</f>
        <v>0</v>
      </c>
      <c r="I101" s="207">
        <f t="shared" si="27"/>
        <v>0</v>
      </c>
    </row>
    <row r="102" spans="1:9" s="7" customFormat="1" ht="16.5" thickBot="1" x14ac:dyDescent="0.3">
      <c r="A102" s="21" t="s">
        <v>15</v>
      </c>
      <c r="B102" s="313">
        <v>902</v>
      </c>
      <c r="C102" s="314" t="s">
        <v>88</v>
      </c>
      <c r="D102" s="314" t="s">
        <v>100</v>
      </c>
      <c r="E102" s="6" t="s">
        <v>388</v>
      </c>
      <c r="F102" s="206">
        <v>800</v>
      </c>
      <c r="G102" s="170">
        <f>'Ведомственная 2019'!G87</f>
        <v>1105.3</v>
      </c>
      <c r="H102" s="170">
        <f>'Ведомственная 2019'!H87</f>
        <v>0</v>
      </c>
      <c r="I102" s="207">
        <f t="shared" si="27"/>
        <v>0</v>
      </c>
    </row>
    <row r="103" spans="1:9" s="7" customFormat="1" ht="48" thickBot="1" x14ac:dyDescent="0.3">
      <c r="A103" s="171" t="s">
        <v>325</v>
      </c>
      <c r="B103" s="71">
        <v>902</v>
      </c>
      <c r="C103" s="72" t="s">
        <v>88</v>
      </c>
      <c r="D103" s="72">
        <v>13</v>
      </c>
      <c r="E103" s="148" t="s">
        <v>147</v>
      </c>
      <c r="F103" s="74"/>
      <c r="G103" s="70">
        <f>G104</f>
        <v>45</v>
      </c>
      <c r="H103" s="207">
        <f t="shared" ref="H103:H104" si="41">H104</f>
        <v>36.299999999999997</v>
      </c>
      <c r="I103" s="207">
        <f t="shared" si="27"/>
        <v>80.666666666666657</v>
      </c>
    </row>
    <row r="104" spans="1:9" s="7" customFormat="1" ht="63.75" thickBot="1" x14ac:dyDescent="0.3">
      <c r="A104" s="199" t="s">
        <v>326</v>
      </c>
      <c r="B104" s="118">
        <v>902</v>
      </c>
      <c r="C104" s="153" t="s">
        <v>88</v>
      </c>
      <c r="D104" s="153" t="s">
        <v>100</v>
      </c>
      <c r="E104" s="148" t="s">
        <v>148</v>
      </c>
      <c r="F104" s="150"/>
      <c r="G104" s="151">
        <f>G105</f>
        <v>45</v>
      </c>
      <c r="H104" s="207">
        <f t="shared" si="41"/>
        <v>36.299999999999997</v>
      </c>
      <c r="I104" s="207">
        <f t="shared" si="27"/>
        <v>80.666666666666657</v>
      </c>
    </row>
    <row r="105" spans="1:9" ht="63.75" thickBot="1" x14ac:dyDescent="0.3">
      <c r="A105" s="277" t="s">
        <v>327</v>
      </c>
      <c r="B105" s="67">
        <v>902</v>
      </c>
      <c r="C105" s="68" t="s">
        <v>88</v>
      </c>
      <c r="D105" s="68">
        <v>13</v>
      </c>
      <c r="E105" s="147" t="s">
        <v>149</v>
      </c>
      <c r="F105" s="64"/>
      <c r="G105" s="65">
        <f>G106+G107</f>
        <v>45</v>
      </c>
      <c r="H105" s="158">
        <f t="shared" ref="H105" si="42">H106+H107</f>
        <v>36.299999999999997</v>
      </c>
      <c r="I105" s="207">
        <f t="shared" si="27"/>
        <v>80.666666666666657</v>
      </c>
    </row>
    <row r="106" spans="1:9" s="4" customFormat="1" ht="26.25" x14ac:dyDescent="0.25">
      <c r="A106" s="60" t="s">
        <v>17</v>
      </c>
      <c r="B106" s="61">
        <v>902</v>
      </c>
      <c r="C106" s="62" t="s">
        <v>88</v>
      </c>
      <c r="D106" s="62">
        <v>13</v>
      </c>
      <c r="E106" s="6" t="s">
        <v>150</v>
      </c>
      <c r="F106" s="75">
        <v>200</v>
      </c>
      <c r="G106" s="76">
        <f>'Ведомственная 2019'!G91</f>
        <v>15</v>
      </c>
      <c r="H106" s="170">
        <f>'Ведомственная 2019'!H91</f>
        <v>6.3</v>
      </c>
      <c r="I106" s="207">
        <f t="shared" si="27"/>
        <v>42</v>
      </c>
    </row>
    <row r="107" spans="1:9" s="4" customFormat="1" ht="26.25" x14ac:dyDescent="0.25">
      <c r="A107" s="208" t="s">
        <v>61</v>
      </c>
      <c r="B107" s="209">
        <v>902</v>
      </c>
      <c r="C107" s="210" t="s">
        <v>88</v>
      </c>
      <c r="D107" s="210" t="s">
        <v>100</v>
      </c>
      <c r="E107" s="6" t="s">
        <v>149</v>
      </c>
      <c r="F107" s="164">
        <v>300</v>
      </c>
      <c r="G107" s="170">
        <f>'Ведомственная 2019'!G92</f>
        <v>30</v>
      </c>
      <c r="H107" s="170">
        <f>'Ведомственная 2019'!H92</f>
        <v>30</v>
      </c>
      <c r="I107" s="207">
        <f t="shared" si="27"/>
        <v>100</v>
      </c>
    </row>
    <row r="108" spans="1:9" s="5" customFormat="1" ht="78.75" x14ac:dyDescent="0.25">
      <c r="A108" s="31" t="s">
        <v>366</v>
      </c>
      <c r="B108" s="71">
        <v>902</v>
      </c>
      <c r="C108" s="72" t="s">
        <v>88</v>
      </c>
      <c r="D108" s="72">
        <v>13</v>
      </c>
      <c r="E108" s="148" t="s">
        <v>152</v>
      </c>
      <c r="F108" s="74"/>
      <c r="G108" s="70">
        <f>G109</f>
        <v>18.5</v>
      </c>
      <c r="H108" s="207">
        <f t="shared" ref="H108:H110" si="43">H109</f>
        <v>18.5</v>
      </c>
      <c r="I108" s="207">
        <f t="shared" si="27"/>
        <v>100</v>
      </c>
    </row>
    <row r="109" spans="1:9" s="5" customFormat="1" ht="110.25" x14ac:dyDescent="0.25">
      <c r="A109" s="113" t="s">
        <v>151</v>
      </c>
      <c r="B109" s="152">
        <v>902</v>
      </c>
      <c r="C109" s="153" t="s">
        <v>88</v>
      </c>
      <c r="D109" s="153" t="s">
        <v>100</v>
      </c>
      <c r="E109" s="148" t="s">
        <v>153</v>
      </c>
      <c r="F109" s="150"/>
      <c r="G109" s="151">
        <f>G110</f>
        <v>18.5</v>
      </c>
      <c r="H109" s="207">
        <f t="shared" si="43"/>
        <v>18.5</v>
      </c>
      <c r="I109" s="207">
        <f t="shared" si="27"/>
        <v>100</v>
      </c>
    </row>
    <row r="110" spans="1:9" s="7" customFormat="1" ht="40.5" x14ac:dyDescent="0.25">
      <c r="A110" s="146" t="s">
        <v>32</v>
      </c>
      <c r="B110" s="67">
        <v>902</v>
      </c>
      <c r="C110" s="68" t="s">
        <v>88</v>
      </c>
      <c r="D110" s="68">
        <v>13</v>
      </c>
      <c r="E110" s="147" t="s">
        <v>154</v>
      </c>
      <c r="F110" s="64"/>
      <c r="G110" s="65">
        <f>G111</f>
        <v>18.5</v>
      </c>
      <c r="H110" s="158">
        <f t="shared" si="43"/>
        <v>18.5</v>
      </c>
      <c r="I110" s="207">
        <f t="shared" si="27"/>
        <v>100</v>
      </c>
    </row>
    <row r="111" spans="1:9" s="4" customFormat="1" ht="26.25" x14ac:dyDescent="0.25">
      <c r="A111" s="60" t="s">
        <v>17</v>
      </c>
      <c r="B111" s="61">
        <v>902</v>
      </c>
      <c r="C111" s="62" t="s">
        <v>88</v>
      </c>
      <c r="D111" s="62">
        <v>13</v>
      </c>
      <c r="E111" s="6" t="s">
        <v>155</v>
      </c>
      <c r="F111" s="75">
        <v>200</v>
      </c>
      <c r="G111" s="76">
        <f>'Ведомственная 2019'!G96</f>
        <v>18.5</v>
      </c>
      <c r="H111" s="170">
        <f>'Ведомственная 2019'!H96</f>
        <v>18.5</v>
      </c>
      <c r="I111" s="207">
        <f t="shared" si="27"/>
        <v>100</v>
      </c>
    </row>
    <row r="112" spans="1:9" s="7" customFormat="1" ht="110.25" x14ac:dyDescent="0.25">
      <c r="A112" s="31" t="s">
        <v>112</v>
      </c>
      <c r="B112" s="71">
        <v>902</v>
      </c>
      <c r="C112" s="72" t="s">
        <v>88</v>
      </c>
      <c r="D112" s="72">
        <v>13</v>
      </c>
      <c r="E112" s="148" t="s">
        <v>160</v>
      </c>
      <c r="F112" s="74"/>
      <c r="G112" s="70">
        <f>G113</f>
        <v>0</v>
      </c>
      <c r="H112" s="207">
        <f t="shared" ref="H112:H114" si="44">H113</f>
        <v>0</v>
      </c>
      <c r="I112" s="207">
        <v>0</v>
      </c>
    </row>
    <row r="113" spans="1:9" s="7" customFormat="1" ht="110.25" x14ac:dyDescent="0.25">
      <c r="A113" s="113" t="s">
        <v>159</v>
      </c>
      <c r="B113" s="152">
        <v>902</v>
      </c>
      <c r="C113" s="153" t="s">
        <v>88</v>
      </c>
      <c r="D113" s="153" t="s">
        <v>161</v>
      </c>
      <c r="E113" s="148" t="s">
        <v>162</v>
      </c>
      <c r="F113" s="150"/>
      <c r="G113" s="151">
        <f>G114</f>
        <v>0</v>
      </c>
      <c r="H113" s="207">
        <f t="shared" si="44"/>
        <v>0</v>
      </c>
      <c r="I113" s="207">
        <v>0</v>
      </c>
    </row>
    <row r="114" spans="1:9" s="7" customFormat="1" ht="54" x14ac:dyDescent="0.25">
      <c r="A114" s="66" t="s">
        <v>34</v>
      </c>
      <c r="B114" s="67">
        <v>902</v>
      </c>
      <c r="C114" s="68" t="s">
        <v>88</v>
      </c>
      <c r="D114" s="68">
        <v>13</v>
      </c>
      <c r="E114" s="147" t="s">
        <v>163</v>
      </c>
      <c r="F114" s="64"/>
      <c r="G114" s="65">
        <f>G115</f>
        <v>0</v>
      </c>
      <c r="H114" s="158">
        <f t="shared" si="44"/>
        <v>0</v>
      </c>
      <c r="I114" s="207">
        <v>0</v>
      </c>
    </row>
    <row r="115" spans="1:9" s="5" customFormat="1" ht="26.25" x14ac:dyDescent="0.25">
      <c r="A115" s="60" t="s">
        <v>17</v>
      </c>
      <c r="B115" s="61">
        <v>902</v>
      </c>
      <c r="C115" s="62" t="s">
        <v>88</v>
      </c>
      <c r="D115" s="62">
        <v>13</v>
      </c>
      <c r="E115" s="6" t="s">
        <v>164</v>
      </c>
      <c r="F115" s="75">
        <v>200</v>
      </c>
      <c r="G115" s="76">
        <f>'Ведомственная 2019'!G100</f>
        <v>0</v>
      </c>
      <c r="H115" s="170">
        <f>'Ведомственная 2019'!H100</f>
        <v>0</v>
      </c>
      <c r="I115" s="207">
        <v>0</v>
      </c>
    </row>
    <row r="116" spans="1:9" s="7" customFormat="1" ht="61.5" customHeight="1" x14ac:dyDescent="0.25">
      <c r="A116" s="113" t="s">
        <v>337</v>
      </c>
      <c r="B116" s="71">
        <v>902</v>
      </c>
      <c r="C116" s="72" t="s">
        <v>88</v>
      </c>
      <c r="D116" s="72">
        <v>13</v>
      </c>
      <c r="E116" s="148" t="s">
        <v>166</v>
      </c>
      <c r="F116" s="74"/>
      <c r="G116" s="70">
        <f>G118</f>
        <v>30</v>
      </c>
      <c r="H116" s="207">
        <f t="shared" ref="H116" si="45">H118</f>
        <v>21.1</v>
      </c>
      <c r="I116" s="207">
        <f t="shared" si="27"/>
        <v>70.333333333333343</v>
      </c>
    </row>
    <row r="117" spans="1:9" s="7" customFormat="1" ht="78.75" x14ac:dyDescent="0.25">
      <c r="A117" s="113" t="s">
        <v>165</v>
      </c>
      <c r="B117" s="152">
        <v>902</v>
      </c>
      <c r="C117" s="153" t="s">
        <v>88</v>
      </c>
      <c r="D117" s="153" t="s">
        <v>100</v>
      </c>
      <c r="E117" s="148" t="s">
        <v>167</v>
      </c>
      <c r="F117" s="150"/>
      <c r="G117" s="151">
        <f>G118</f>
        <v>30</v>
      </c>
      <c r="H117" s="207">
        <f t="shared" ref="H117" si="46">H118</f>
        <v>21.1</v>
      </c>
      <c r="I117" s="207">
        <f t="shared" si="27"/>
        <v>70.333333333333343</v>
      </c>
    </row>
    <row r="118" spans="1:9" s="7" customFormat="1" ht="54" x14ac:dyDescent="0.25">
      <c r="A118" s="146" t="s">
        <v>35</v>
      </c>
      <c r="B118" s="67">
        <v>902</v>
      </c>
      <c r="C118" s="68" t="s">
        <v>88</v>
      </c>
      <c r="D118" s="68">
        <v>13</v>
      </c>
      <c r="E118" s="147" t="s">
        <v>168</v>
      </c>
      <c r="F118" s="64"/>
      <c r="G118" s="65">
        <f>G119+G120</f>
        <v>30</v>
      </c>
      <c r="H118" s="158">
        <f t="shared" ref="H118" si="47">H119+H120</f>
        <v>21.1</v>
      </c>
      <c r="I118" s="207">
        <f t="shared" si="27"/>
        <v>70.333333333333343</v>
      </c>
    </row>
    <row r="119" spans="1:9" ht="26.25" x14ac:dyDescent="0.25">
      <c r="A119" s="60" t="s">
        <v>17</v>
      </c>
      <c r="B119" s="61">
        <v>902</v>
      </c>
      <c r="C119" s="62" t="s">
        <v>88</v>
      </c>
      <c r="D119" s="62">
        <v>13</v>
      </c>
      <c r="E119" s="6" t="s">
        <v>169</v>
      </c>
      <c r="F119" s="75">
        <v>200</v>
      </c>
      <c r="G119" s="76">
        <f>'Ведомственная 2019'!G104+'Ведомственная 2019'!G331+'Ведомственная 2019'!G474</f>
        <v>28</v>
      </c>
      <c r="H119" s="170">
        <f>'Ведомственная 2019'!H104+'Ведомственная 2019'!H331+'Ведомственная 2019'!H474</f>
        <v>19.100000000000001</v>
      </c>
      <c r="I119" s="207">
        <f t="shared" si="27"/>
        <v>68.214285714285722</v>
      </c>
    </row>
    <row r="120" spans="1:9" ht="39" x14ac:dyDescent="0.25">
      <c r="A120" s="21" t="s">
        <v>63</v>
      </c>
      <c r="B120" s="313">
        <v>902</v>
      </c>
      <c r="C120" s="314" t="s">
        <v>88</v>
      </c>
      <c r="D120" s="314" t="s">
        <v>100</v>
      </c>
      <c r="E120" s="6" t="s">
        <v>454</v>
      </c>
      <c r="F120" s="164">
        <v>600</v>
      </c>
      <c r="G120" s="170">
        <f>'Ведомственная 2019'!G475</f>
        <v>2</v>
      </c>
      <c r="H120" s="170">
        <f>'Ведомственная 2019'!H475</f>
        <v>2</v>
      </c>
      <c r="I120" s="207">
        <f t="shared" si="27"/>
        <v>100</v>
      </c>
    </row>
    <row r="121" spans="1:9" ht="65.25" thickBot="1" x14ac:dyDescent="0.3">
      <c r="A121" s="253" t="s">
        <v>336</v>
      </c>
      <c r="B121" s="203">
        <v>902</v>
      </c>
      <c r="C121" s="204" t="s">
        <v>88</v>
      </c>
      <c r="D121" s="204" t="s">
        <v>100</v>
      </c>
      <c r="E121" s="205" t="s">
        <v>226</v>
      </c>
      <c r="F121" s="206"/>
      <c r="G121" s="207">
        <f>G122</f>
        <v>2</v>
      </c>
      <c r="H121" s="207">
        <f t="shared" ref="H121:H123" si="48">H122</f>
        <v>2</v>
      </c>
      <c r="I121" s="207">
        <f t="shared" si="27"/>
        <v>100</v>
      </c>
    </row>
    <row r="122" spans="1:9" ht="77.25" customHeight="1" thickBot="1" x14ac:dyDescent="0.3">
      <c r="A122" s="254" t="s">
        <v>323</v>
      </c>
      <c r="B122" s="203">
        <v>902</v>
      </c>
      <c r="C122" s="204" t="s">
        <v>88</v>
      </c>
      <c r="D122" s="204" t="s">
        <v>100</v>
      </c>
      <c r="E122" s="205" t="s">
        <v>202</v>
      </c>
      <c r="F122" s="206"/>
      <c r="G122" s="207">
        <f>G123</f>
        <v>2</v>
      </c>
      <c r="H122" s="207">
        <f t="shared" si="48"/>
        <v>2</v>
      </c>
      <c r="I122" s="207">
        <f t="shared" si="27"/>
        <v>100</v>
      </c>
    </row>
    <row r="123" spans="1:9" ht="54.75" thickBot="1" x14ac:dyDescent="0.3">
      <c r="A123" s="112" t="s">
        <v>224</v>
      </c>
      <c r="B123" s="160">
        <v>902</v>
      </c>
      <c r="C123" s="161" t="s">
        <v>88</v>
      </c>
      <c r="D123" s="161" t="s">
        <v>100</v>
      </c>
      <c r="E123" s="162" t="s">
        <v>203</v>
      </c>
      <c r="F123" s="157"/>
      <c r="G123" s="158">
        <f>G124</f>
        <v>2</v>
      </c>
      <c r="H123" s="158">
        <f t="shared" si="48"/>
        <v>2</v>
      </c>
      <c r="I123" s="207">
        <f t="shared" si="27"/>
        <v>100</v>
      </c>
    </row>
    <row r="124" spans="1:9" ht="26.25" x14ac:dyDescent="0.25">
      <c r="A124" s="247" t="s">
        <v>17</v>
      </c>
      <c r="B124" s="248">
        <v>902</v>
      </c>
      <c r="C124" s="249" t="s">
        <v>88</v>
      </c>
      <c r="D124" s="249" t="s">
        <v>100</v>
      </c>
      <c r="E124" s="6" t="s">
        <v>203</v>
      </c>
      <c r="F124" s="206">
        <v>200</v>
      </c>
      <c r="G124" s="170">
        <f>'Ведомственная 2019'!G108</f>
        <v>2</v>
      </c>
      <c r="H124" s="170">
        <f>'Ведомственная 2019'!H108</f>
        <v>2</v>
      </c>
      <c r="I124" s="207">
        <f t="shared" si="27"/>
        <v>100</v>
      </c>
    </row>
    <row r="125" spans="1:9" ht="63" x14ac:dyDescent="0.25">
      <c r="A125" s="113" t="s">
        <v>338</v>
      </c>
      <c r="B125" s="71">
        <v>902</v>
      </c>
      <c r="C125" s="72" t="s">
        <v>88</v>
      </c>
      <c r="D125" s="72" t="s">
        <v>100</v>
      </c>
      <c r="E125" s="148" t="s">
        <v>171</v>
      </c>
      <c r="F125" s="74"/>
      <c r="G125" s="70">
        <f>G126</f>
        <v>99.800000000000011</v>
      </c>
      <c r="H125" s="207">
        <f t="shared" ref="H125:H126" si="49">H126</f>
        <v>99.800000000000011</v>
      </c>
      <c r="I125" s="207">
        <f t="shared" si="27"/>
        <v>100</v>
      </c>
    </row>
    <row r="126" spans="1:9" ht="63" x14ac:dyDescent="0.25">
      <c r="A126" s="113" t="s">
        <v>170</v>
      </c>
      <c r="B126" s="152">
        <v>902</v>
      </c>
      <c r="C126" s="153" t="s">
        <v>172</v>
      </c>
      <c r="D126" s="153" t="s">
        <v>100</v>
      </c>
      <c r="E126" s="148" t="s">
        <v>173</v>
      </c>
      <c r="F126" s="150"/>
      <c r="G126" s="151">
        <f>G127</f>
        <v>99.800000000000011</v>
      </c>
      <c r="H126" s="207">
        <f t="shared" si="49"/>
        <v>99.800000000000011</v>
      </c>
      <c r="I126" s="207">
        <f t="shared" si="27"/>
        <v>100</v>
      </c>
    </row>
    <row r="127" spans="1:9" s="7" customFormat="1" ht="27" x14ac:dyDescent="0.25">
      <c r="A127" s="66" t="s">
        <v>101</v>
      </c>
      <c r="B127" s="67">
        <v>902</v>
      </c>
      <c r="C127" s="68" t="s">
        <v>88</v>
      </c>
      <c r="D127" s="68" t="s">
        <v>100</v>
      </c>
      <c r="E127" s="147" t="s">
        <v>174</v>
      </c>
      <c r="F127" s="64"/>
      <c r="G127" s="65">
        <f>G129+G128</f>
        <v>99.800000000000011</v>
      </c>
      <c r="H127" s="158">
        <f t="shared" ref="H127" si="50">H129+H128</f>
        <v>99.800000000000011</v>
      </c>
      <c r="I127" s="207">
        <f t="shared" si="27"/>
        <v>100</v>
      </c>
    </row>
    <row r="128" spans="1:9" s="7" customFormat="1" ht="64.5" x14ac:dyDescent="0.25">
      <c r="A128" s="312" t="s">
        <v>22</v>
      </c>
      <c r="B128" s="313">
        <v>902</v>
      </c>
      <c r="C128" s="314" t="s">
        <v>88</v>
      </c>
      <c r="D128" s="314">
        <v>13</v>
      </c>
      <c r="E128" s="6" t="s">
        <v>174</v>
      </c>
      <c r="F128" s="164">
        <v>100</v>
      </c>
      <c r="G128" s="15">
        <f>'Ведомственная 2019'!G112</f>
        <v>44.2</v>
      </c>
      <c r="H128" s="15">
        <f>'Ведомственная 2019'!H112</f>
        <v>44.2</v>
      </c>
      <c r="I128" s="207">
        <f t="shared" si="27"/>
        <v>100</v>
      </c>
    </row>
    <row r="129" spans="1:9" ht="26.25" x14ac:dyDescent="0.25">
      <c r="A129" s="60" t="s">
        <v>17</v>
      </c>
      <c r="B129" s="61">
        <v>902</v>
      </c>
      <c r="C129" s="62" t="s">
        <v>88</v>
      </c>
      <c r="D129" s="62" t="s">
        <v>100</v>
      </c>
      <c r="E129" s="6" t="s">
        <v>174</v>
      </c>
      <c r="F129" s="75">
        <v>200</v>
      </c>
      <c r="G129" s="76">
        <f>'Ведомственная 2019'!G113</f>
        <v>55.6</v>
      </c>
      <c r="H129" s="170">
        <f>'Ведомственная 2019'!H113</f>
        <v>55.6</v>
      </c>
      <c r="I129" s="207">
        <f t="shared" si="27"/>
        <v>100</v>
      </c>
    </row>
    <row r="130" spans="1:9" s="7" customFormat="1" ht="26.25" x14ac:dyDescent="0.25">
      <c r="A130" s="77" t="s">
        <v>36</v>
      </c>
      <c r="B130" s="71">
        <v>902</v>
      </c>
      <c r="C130" s="72" t="s">
        <v>89</v>
      </c>
      <c r="D130" s="72"/>
      <c r="E130" s="73"/>
      <c r="F130" s="74"/>
      <c r="G130" s="70">
        <f>G131+G140</f>
        <v>372.7</v>
      </c>
      <c r="H130" s="207">
        <f t="shared" ref="H130" si="51">H131+H140</f>
        <v>372.7</v>
      </c>
      <c r="I130" s="207">
        <f t="shared" si="27"/>
        <v>100</v>
      </c>
    </row>
    <row r="131" spans="1:9" s="5" customFormat="1" ht="39" x14ac:dyDescent="0.25">
      <c r="A131" s="77" t="s">
        <v>37</v>
      </c>
      <c r="B131" s="71">
        <v>902</v>
      </c>
      <c r="C131" s="72" t="s">
        <v>89</v>
      </c>
      <c r="D131" s="72" t="s">
        <v>93</v>
      </c>
      <c r="E131" s="73"/>
      <c r="F131" s="74"/>
      <c r="G131" s="70">
        <f>G132</f>
        <v>344.9</v>
      </c>
      <c r="H131" s="207">
        <f t="shared" ref="H131" si="52">H132</f>
        <v>344.9</v>
      </c>
      <c r="I131" s="207">
        <f t="shared" si="27"/>
        <v>100</v>
      </c>
    </row>
    <row r="132" spans="1:9" s="7" customFormat="1" ht="26.25" x14ac:dyDescent="0.25">
      <c r="A132" s="77" t="s">
        <v>16</v>
      </c>
      <c r="B132" s="71">
        <v>902</v>
      </c>
      <c r="C132" s="72" t="s">
        <v>89</v>
      </c>
      <c r="D132" s="72" t="s">
        <v>93</v>
      </c>
      <c r="E132" s="148" t="s">
        <v>127</v>
      </c>
      <c r="F132" s="74"/>
      <c r="G132" s="70">
        <f>G133+G137</f>
        <v>344.9</v>
      </c>
      <c r="H132" s="207">
        <f t="shared" ref="H132" si="53">H133+H137</f>
        <v>344.9</v>
      </c>
      <c r="I132" s="207">
        <f t="shared" si="27"/>
        <v>100</v>
      </c>
    </row>
    <row r="133" spans="1:9" s="5" customFormat="1" ht="40.5" x14ac:dyDescent="0.25">
      <c r="A133" s="66" t="s">
        <v>38</v>
      </c>
      <c r="B133" s="71">
        <v>902</v>
      </c>
      <c r="C133" s="72" t="s">
        <v>89</v>
      </c>
      <c r="D133" s="72" t="s">
        <v>93</v>
      </c>
      <c r="E133" s="148" t="s">
        <v>175</v>
      </c>
      <c r="F133" s="74"/>
      <c r="G133" s="70">
        <f>G134+G135+G136</f>
        <v>344.9</v>
      </c>
      <c r="H133" s="207">
        <f t="shared" ref="H133" si="54">H134+H135+H136</f>
        <v>344.9</v>
      </c>
      <c r="I133" s="207">
        <f t="shared" si="27"/>
        <v>100</v>
      </c>
    </row>
    <row r="134" spans="1:9" s="7" customFormat="1" ht="26.25" x14ac:dyDescent="0.25">
      <c r="A134" s="60" t="s">
        <v>17</v>
      </c>
      <c r="B134" s="61">
        <v>902</v>
      </c>
      <c r="C134" s="62" t="s">
        <v>89</v>
      </c>
      <c r="D134" s="62" t="s">
        <v>93</v>
      </c>
      <c r="E134" s="6" t="s">
        <v>175</v>
      </c>
      <c r="F134" s="75">
        <v>200</v>
      </c>
      <c r="G134" s="76">
        <f>'Ведомственная 2019'!G118</f>
        <v>0</v>
      </c>
      <c r="H134" s="170">
        <f>'Ведомственная 2019'!H118</f>
        <v>0</v>
      </c>
      <c r="I134" s="207">
        <v>0</v>
      </c>
    </row>
    <row r="135" spans="1:9" ht="26.25" x14ac:dyDescent="0.25">
      <c r="A135" s="8" t="s">
        <v>61</v>
      </c>
      <c r="B135" s="61">
        <v>902</v>
      </c>
      <c r="C135" s="62" t="s">
        <v>89</v>
      </c>
      <c r="D135" s="62" t="s">
        <v>93</v>
      </c>
      <c r="E135" s="6" t="s">
        <v>175</v>
      </c>
      <c r="F135" s="75">
        <v>300</v>
      </c>
      <c r="G135" s="76">
        <f>'Ведомственная 2019'!G119</f>
        <v>50</v>
      </c>
      <c r="H135" s="170">
        <f>'Ведомственная 2019'!H119</f>
        <v>50</v>
      </c>
      <c r="I135" s="207">
        <f t="shared" ref="I135:I191" si="55">H135/G135*100</f>
        <v>100</v>
      </c>
    </row>
    <row r="136" spans="1:9" s="7" customFormat="1" ht="15.75" x14ac:dyDescent="0.25">
      <c r="A136" s="8" t="s">
        <v>56</v>
      </c>
      <c r="B136" s="61">
        <v>902</v>
      </c>
      <c r="C136" s="62" t="s">
        <v>89</v>
      </c>
      <c r="D136" s="62" t="s">
        <v>93</v>
      </c>
      <c r="E136" s="6" t="s">
        <v>175</v>
      </c>
      <c r="F136" s="75">
        <v>500</v>
      </c>
      <c r="G136" s="76">
        <f>'Ведомственная 2019'!G275</f>
        <v>294.89999999999998</v>
      </c>
      <c r="H136" s="170">
        <f>'Ведомственная 2019'!H275</f>
        <v>294.89999999999998</v>
      </c>
      <c r="I136" s="207">
        <f t="shared" si="55"/>
        <v>100</v>
      </c>
    </row>
    <row r="137" spans="1:9" s="5" customFormat="1" ht="27" x14ac:dyDescent="0.25">
      <c r="A137" s="159" t="s">
        <v>261</v>
      </c>
      <c r="B137" s="71">
        <v>902</v>
      </c>
      <c r="C137" s="72" t="s">
        <v>89</v>
      </c>
      <c r="D137" s="72" t="s">
        <v>93</v>
      </c>
      <c r="E137" s="148" t="s">
        <v>176</v>
      </c>
      <c r="F137" s="74"/>
      <c r="G137" s="70">
        <f>G139+G138</f>
        <v>0</v>
      </c>
      <c r="H137" s="207">
        <f t="shared" ref="H137" si="56">H139+H138</f>
        <v>0</v>
      </c>
      <c r="I137" s="207">
        <v>0</v>
      </c>
    </row>
    <row r="138" spans="1:9" s="7" customFormat="1" ht="26.25" x14ac:dyDescent="0.25">
      <c r="A138" s="60" t="s">
        <v>17</v>
      </c>
      <c r="B138" s="61">
        <v>902</v>
      </c>
      <c r="C138" s="62" t="s">
        <v>89</v>
      </c>
      <c r="D138" s="62" t="s">
        <v>93</v>
      </c>
      <c r="E138" s="6" t="s">
        <v>176</v>
      </c>
      <c r="F138" s="75">
        <v>200</v>
      </c>
      <c r="G138" s="76">
        <v>0</v>
      </c>
      <c r="H138" s="170"/>
      <c r="I138" s="207">
        <v>0</v>
      </c>
    </row>
    <row r="139" spans="1:9" s="7" customFormat="1" ht="26.25" x14ac:dyDescent="0.25">
      <c r="A139" s="8" t="s">
        <v>61</v>
      </c>
      <c r="B139" s="61">
        <v>902</v>
      </c>
      <c r="C139" s="62" t="s">
        <v>89</v>
      </c>
      <c r="D139" s="62" t="s">
        <v>93</v>
      </c>
      <c r="E139" s="6" t="s">
        <v>176</v>
      </c>
      <c r="F139" s="75">
        <v>300</v>
      </c>
      <c r="G139" s="76">
        <f>'Ведомственная 2019'!G122</f>
        <v>0</v>
      </c>
      <c r="H139" s="170">
        <f>'Ведомственная 2019'!H122</f>
        <v>0</v>
      </c>
      <c r="I139" s="207">
        <v>0</v>
      </c>
    </row>
    <row r="140" spans="1:9" s="7" customFormat="1" ht="47.25" x14ac:dyDescent="0.25">
      <c r="A140" s="44" t="s">
        <v>449</v>
      </c>
      <c r="B140" s="203">
        <v>902</v>
      </c>
      <c r="C140" s="204" t="s">
        <v>89</v>
      </c>
      <c r="D140" s="204" t="s">
        <v>119</v>
      </c>
      <c r="E140" s="205"/>
      <c r="F140" s="206"/>
      <c r="G140" s="207">
        <f>G141</f>
        <v>27.8</v>
      </c>
      <c r="H140" s="207">
        <f t="shared" ref="H140:H143" si="57">H141</f>
        <v>27.8</v>
      </c>
      <c r="I140" s="207">
        <f t="shared" si="55"/>
        <v>100</v>
      </c>
    </row>
    <row r="141" spans="1:9" s="7" customFormat="1" ht="78.75" x14ac:dyDescent="0.25">
      <c r="A141" s="31" t="s">
        <v>366</v>
      </c>
      <c r="B141" s="203">
        <v>902</v>
      </c>
      <c r="C141" s="204" t="s">
        <v>89</v>
      </c>
      <c r="D141" s="204" t="s">
        <v>119</v>
      </c>
      <c r="E141" s="205" t="s">
        <v>235</v>
      </c>
      <c r="F141" s="206"/>
      <c r="G141" s="207">
        <f>G142</f>
        <v>27.8</v>
      </c>
      <c r="H141" s="207">
        <f t="shared" si="57"/>
        <v>27.8</v>
      </c>
      <c r="I141" s="207">
        <f t="shared" si="55"/>
        <v>100</v>
      </c>
    </row>
    <row r="142" spans="1:9" s="7" customFormat="1" ht="110.25" x14ac:dyDescent="0.25">
      <c r="A142" s="113" t="s">
        <v>151</v>
      </c>
      <c r="B142" s="203">
        <v>902</v>
      </c>
      <c r="C142" s="204" t="s">
        <v>89</v>
      </c>
      <c r="D142" s="204" t="s">
        <v>119</v>
      </c>
      <c r="E142" s="205" t="s">
        <v>153</v>
      </c>
      <c r="F142" s="206"/>
      <c r="G142" s="207">
        <f>G143</f>
        <v>27.8</v>
      </c>
      <c r="H142" s="207">
        <f t="shared" si="57"/>
        <v>27.8</v>
      </c>
      <c r="I142" s="207">
        <f t="shared" si="55"/>
        <v>100</v>
      </c>
    </row>
    <row r="143" spans="1:9" s="7" customFormat="1" ht="40.5" x14ac:dyDescent="0.25">
      <c r="A143" s="159" t="s">
        <v>32</v>
      </c>
      <c r="B143" s="160">
        <v>902</v>
      </c>
      <c r="C143" s="161" t="s">
        <v>312</v>
      </c>
      <c r="D143" s="161" t="s">
        <v>119</v>
      </c>
      <c r="E143" s="162" t="s">
        <v>154</v>
      </c>
      <c r="F143" s="157"/>
      <c r="G143" s="158">
        <f>G144</f>
        <v>27.8</v>
      </c>
      <c r="H143" s="158">
        <f t="shared" si="57"/>
        <v>27.8</v>
      </c>
      <c r="I143" s="207">
        <f t="shared" si="55"/>
        <v>100</v>
      </c>
    </row>
    <row r="144" spans="1:9" s="7" customFormat="1" ht="39" x14ac:dyDescent="0.25">
      <c r="A144" s="21" t="s">
        <v>63</v>
      </c>
      <c r="B144" s="313">
        <v>902</v>
      </c>
      <c r="C144" s="314" t="s">
        <v>89</v>
      </c>
      <c r="D144" s="314" t="s">
        <v>119</v>
      </c>
      <c r="E144" s="6" t="s">
        <v>154</v>
      </c>
      <c r="F144" s="206">
        <v>600</v>
      </c>
      <c r="G144" s="170">
        <f>'Ведомственная 2019'!G127</f>
        <v>27.8</v>
      </c>
      <c r="H144" s="170">
        <f>'Ведомственная 2019'!H127</f>
        <v>27.8</v>
      </c>
      <c r="I144" s="207">
        <f t="shared" si="55"/>
        <v>100</v>
      </c>
    </row>
    <row r="145" spans="1:9" s="7" customFormat="1" ht="15.75" x14ac:dyDescent="0.25">
      <c r="A145" s="77" t="s">
        <v>39</v>
      </c>
      <c r="B145" s="71">
        <v>902</v>
      </c>
      <c r="C145" s="72" t="s">
        <v>90</v>
      </c>
      <c r="D145" s="72"/>
      <c r="E145" s="73"/>
      <c r="F145" s="74"/>
      <c r="G145" s="70">
        <f>G146+G167+G150</f>
        <v>8033.5000000000009</v>
      </c>
      <c r="H145" s="207">
        <f t="shared" ref="H145" si="58">H146+H167+H150</f>
        <v>7824.4</v>
      </c>
      <c r="I145" s="207">
        <f t="shared" si="55"/>
        <v>97.39714943673367</v>
      </c>
    </row>
    <row r="146" spans="1:9" s="5" customFormat="1" ht="15.75" x14ac:dyDescent="0.25">
      <c r="A146" s="77" t="s">
        <v>40</v>
      </c>
      <c r="B146" s="71">
        <v>902</v>
      </c>
      <c r="C146" s="72" t="s">
        <v>90</v>
      </c>
      <c r="D146" s="72" t="s">
        <v>95</v>
      </c>
      <c r="E146" s="73"/>
      <c r="F146" s="74"/>
      <c r="G146" s="70">
        <f>G147</f>
        <v>1391.8</v>
      </c>
      <c r="H146" s="207">
        <f t="shared" ref="H146:H148" si="59">H147</f>
        <v>1286.5999999999999</v>
      </c>
      <c r="I146" s="207">
        <f t="shared" si="55"/>
        <v>92.441442736025294</v>
      </c>
    </row>
    <row r="147" spans="1:9" s="7" customFormat="1" ht="26.25" x14ac:dyDescent="0.25">
      <c r="A147" s="77" t="s">
        <v>16</v>
      </c>
      <c r="B147" s="71">
        <v>902</v>
      </c>
      <c r="C147" s="72" t="s">
        <v>90</v>
      </c>
      <c r="D147" s="72" t="s">
        <v>95</v>
      </c>
      <c r="E147" s="148" t="s">
        <v>127</v>
      </c>
      <c r="F147" s="74"/>
      <c r="G147" s="70">
        <f>G148</f>
        <v>1391.8</v>
      </c>
      <c r="H147" s="207">
        <f t="shared" si="59"/>
        <v>1286.5999999999999</v>
      </c>
      <c r="I147" s="207">
        <f t="shared" si="55"/>
        <v>92.441442736025294</v>
      </c>
    </row>
    <row r="148" spans="1:9" ht="67.5" x14ac:dyDescent="0.25">
      <c r="A148" s="66" t="s">
        <v>41</v>
      </c>
      <c r="B148" s="67">
        <v>902</v>
      </c>
      <c r="C148" s="68" t="s">
        <v>90</v>
      </c>
      <c r="D148" s="68" t="s">
        <v>95</v>
      </c>
      <c r="E148" s="147" t="s">
        <v>177</v>
      </c>
      <c r="F148" s="64"/>
      <c r="G148" s="65">
        <f>G149</f>
        <v>1391.8</v>
      </c>
      <c r="H148" s="158">
        <f t="shared" si="59"/>
        <v>1286.5999999999999</v>
      </c>
      <c r="I148" s="207">
        <f t="shared" si="55"/>
        <v>92.441442736025294</v>
      </c>
    </row>
    <row r="149" spans="1:9" s="5" customFormat="1" ht="15.75" x14ac:dyDescent="0.25">
      <c r="A149" s="60" t="s">
        <v>15</v>
      </c>
      <c r="B149" s="61">
        <v>902</v>
      </c>
      <c r="C149" s="62" t="s">
        <v>90</v>
      </c>
      <c r="D149" s="62" t="s">
        <v>95</v>
      </c>
      <c r="E149" s="6" t="s">
        <v>177</v>
      </c>
      <c r="F149" s="75">
        <v>800</v>
      </c>
      <c r="G149" s="76">
        <f>'Ведомственная 2019'!G132</f>
        <v>1391.8</v>
      </c>
      <c r="H149" s="170">
        <f>'Ведомственная 2019'!H132</f>
        <v>1286.5999999999999</v>
      </c>
      <c r="I149" s="207">
        <f t="shared" si="55"/>
        <v>92.441442736025294</v>
      </c>
    </row>
    <row r="150" spans="1:9" s="5" customFormat="1" ht="15.75" x14ac:dyDescent="0.25">
      <c r="A150" s="167" t="s">
        <v>396</v>
      </c>
      <c r="B150" s="203">
        <v>902</v>
      </c>
      <c r="C150" s="204" t="s">
        <v>90</v>
      </c>
      <c r="D150" s="204" t="s">
        <v>93</v>
      </c>
      <c r="E150" s="205"/>
      <c r="F150" s="206"/>
      <c r="G150" s="207">
        <f>G157+G161+G151</f>
        <v>6475.7000000000007</v>
      </c>
      <c r="H150" s="207">
        <f t="shared" ref="H150" si="60">H157+H161+H151</f>
        <v>6371.8</v>
      </c>
      <c r="I150" s="207">
        <f t="shared" si="55"/>
        <v>98.395540250474838</v>
      </c>
    </row>
    <row r="151" spans="1:9" s="5" customFormat="1" ht="69" customHeight="1" x14ac:dyDescent="0.25">
      <c r="A151" s="167" t="s">
        <v>369</v>
      </c>
      <c r="B151" s="203">
        <v>902</v>
      </c>
      <c r="C151" s="204" t="s">
        <v>90</v>
      </c>
      <c r="D151" s="204" t="s">
        <v>93</v>
      </c>
      <c r="E151" s="205" t="s">
        <v>185</v>
      </c>
      <c r="F151" s="206"/>
      <c r="G151" s="207">
        <f>G152</f>
        <v>2905.8</v>
      </c>
      <c r="H151" s="207">
        <f t="shared" ref="H151" si="61">H152</f>
        <v>2801.9</v>
      </c>
      <c r="I151" s="207">
        <f t="shared" si="55"/>
        <v>96.424392594122097</v>
      </c>
    </row>
    <row r="152" spans="1:9" s="5" customFormat="1" ht="64.5" x14ac:dyDescent="0.25">
      <c r="A152" s="167" t="s">
        <v>184</v>
      </c>
      <c r="B152" s="203">
        <v>902</v>
      </c>
      <c r="C152" s="204" t="s">
        <v>90</v>
      </c>
      <c r="D152" s="204" t="s">
        <v>93</v>
      </c>
      <c r="E152" s="205" t="s">
        <v>187</v>
      </c>
      <c r="F152" s="206"/>
      <c r="G152" s="207">
        <f>G153+G155</f>
        <v>2905.8</v>
      </c>
      <c r="H152" s="207">
        <f t="shared" ref="H152" si="62">H153+H155</f>
        <v>2801.9</v>
      </c>
      <c r="I152" s="207">
        <f t="shared" si="55"/>
        <v>96.424392594122097</v>
      </c>
    </row>
    <row r="153" spans="1:9" s="5" customFormat="1" ht="81" x14ac:dyDescent="0.25">
      <c r="A153" s="159" t="s">
        <v>423</v>
      </c>
      <c r="B153" s="160">
        <v>902</v>
      </c>
      <c r="C153" s="161" t="s">
        <v>90</v>
      </c>
      <c r="D153" s="161" t="s">
        <v>93</v>
      </c>
      <c r="E153" s="162" t="s">
        <v>422</v>
      </c>
      <c r="F153" s="157"/>
      <c r="G153" s="158">
        <f>G154</f>
        <v>2902.9</v>
      </c>
      <c r="H153" s="158">
        <f t="shared" ref="H153" si="63">H154</f>
        <v>2799.1</v>
      </c>
      <c r="I153" s="207">
        <f t="shared" si="55"/>
        <v>96.424265389782633</v>
      </c>
    </row>
    <row r="154" spans="1:9" s="5" customFormat="1" ht="26.25" x14ac:dyDescent="0.25">
      <c r="A154" s="312" t="s">
        <v>17</v>
      </c>
      <c r="B154" s="313">
        <v>902</v>
      </c>
      <c r="C154" s="314" t="s">
        <v>90</v>
      </c>
      <c r="D154" s="314" t="s">
        <v>93</v>
      </c>
      <c r="E154" s="6" t="s">
        <v>422</v>
      </c>
      <c r="F154" s="164">
        <v>200</v>
      </c>
      <c r="G154" s="170">
        <f>'Ведомственная 2019'!G137</f>
        <v>2902.9</v>
      </c>
      <c r="H154" s="170">
        <f>'Ведомственная 2019'!H137</f>
        <v>2799.1</v>
      </c>
      <c r="I154" s="207">
        <f t="shared" si="55"/>
        <v>96.424265389782633</v>
      </c>
    </row>
    <row r="155" spans="1:9" s="5" customFormat="1" ht="81" x14ac:dyDescent="0.25">
      <c r="A155" s="159" t="s">
        <v>424</v>
      </c>
      <c r="B155" s="160">
        <v>902</v>
      </c>
      <c r="C155" s="161" t="s">
        <v>90</v>
      </c>
      <c r="D155" s="161" t="s">
        <v>93</v>
      </c>
      <c r="E155" s="162" t="s">
        <v>422</v>
      </c>
      <c r="F155" s="157"/>
      <c r="G155" s="158">
        <f>G156</f>
        <v>2.9</v>
      </c>
      <c r="H155" s="158">
        <f t="shared" ref="H155" si="64">H156</f>
        <v>2.8</v>
      </c>
      <c r="I155" s="207">
        <f t="shared" si="55"/>
        <v>96.551724137931032</v>
      </c>
    </row>
    <row r="156" spans="1:9" s="5" customFormat="1" ht="26.25" x14ac:dyDescent="0.25">
      <c r="A156" s="312" t="s">
        <v>17</v>
      </c>
      <c r="B156" s="313">
        <v>902</v>
      </c>
      <c r="C156" s="314" t="s">
        <v>90</v>
      </c>
      <c r="D156" s="314" t="s">
        <v>93</v>
      </c>
      <c r="E156" s="6" t="s">
        <v>422</v>
      </c>
      <c r="F156" s="164">
        <v>200</v>
      </c>
      <c r="G156" s="170">
        <f>'Ведомственная 2019'!G139</f>
        <v>2.9</v>
      </c>
      <c r="H156" s="170">
        <f>'Ведомственная 2019'!H139</f>
        <v>2.8</v>
      </c>
      <c r="I156" s="207">
        <f t="shared" si="55"/>
        <v>96.551724137931032</v>
      </c>
    </row>
    <row r="157" spans="1:9" s="5" customFormat="1" ht="78.75" x14ac:dyDescent="0.25">
      <c r="A157" s="44" t="s">
        <v>382</v>
      </c>
      <c r="B157" s="203">
        <v>902</v>
      </c>
      <c r="C157" s="204" t="s">
        <v>90</v>
      </c>
      <c r="D157" s="204" t="s">
        <v>93</v>
      </c>
      <c r="E157" s="205" t="s">
        <v>180</v>
      </c>
      <c r="F157" s="206"/>
      <c r="G157" s="207">
        <f>G158</f>
        <v>684</v>
      </c>
      <c r="H157" s="207">
        <f t="shared" ref="H157:H159" si="65">H158</f>
        <v>684</v>
      </c>
      <c r="I157" s="207">
        <f t="shared" si="55"/>
        <v>100</v>
      </c>
    </row>
    <row r="158" spans="1:9" s="5" customFormat="1" ht="47.25" x14ac:dyDescent="0.25">
      <c r="A158" s="113" t="s">
        <v>178</v>
      </c>
      <c r="B158" s="203">
        <v>902</v>
      </c>
      <c r="C158" s="204" t="s">
        <v>90</v>
      </c>
      <c r="D158" s="204" t="s">
        <v>93</v>
      </c>
      <c r="E158" s="205" t="s">
        <v>179</v>
      </c>
      <c r="F158" s="206"/>
      <c r="G158" s="207">
        <f>G159</f>
        <v>684</v>
      </c>
      <c r="H158" s="207">
        <f t="shared" si="65"/>
        <v>684</v>
      </c>
      <c r="I158" s="207">
        <f t="shared" si="55"/>
        <v>100</v>
      </c>
    </row>
    <row r="159" spans="1:9" s="5" customFormat="1" ht="40.5" x14ac:dyDescent="0.25">
      <c r="A159" s="24" t="s">
        <v>403</v>
      </c>
      <c r="B159" s="160">
        <v>902</v>
      </c>
      <c r="C159" s="161" t="s">
        <v>90</v>
      </c>
      <c r="D159" s="161" t="s">
        <v>93</v>
      </c>
      <c r="E159" s="162" t="s">
        <v>402</v>
      </c>
      <c r="F159" s="157"/>
      <c r="G159" s="158">
        <f>G160</f>
        <v>684</v>
      </c>
      <c r="H159" s="158">
        <f t="shared" si="65"/>
        <v>684</v>
      </c>
      <c r="I159" s="207">
        <f t="shared" si="55"/>
        <v>100</v>
      </c>
    </row>
    <row r="160" spans="1:9" s="5" customFormat="1" ht="26.25" x14ac:dyDescent="0.25">
      <c r="A160" s="21" t="s">
        <v>17</v>
      </c>
      <c r="B160" s="313">
        <v>902</v>
      </c>
      <c r="C160" s="314" t="s">
        <v>90</v>
      </c>
      <c r="D160" s="314" t="s">
        <v>93</v>
      </c>
      <c r="E160" s="6" t="s">
        <v>402</v>
      </c>
      <c r="F160" s="164">
        <v>200</v>
      </c>
      <c r="G160" s="170">
        <f>'Ведомственная 2019'!G143</f>
        <v>684</v>
      </c>
      <c r="H160" s="170">
        <f>'Ведомственная 2019'!H143</f>
        <v>684</v>
      </c>
      <c r="I160" s="207">
        <f t="shared" si="55"/>
        <v>100</v>
      </c>
    </row>
    <row r="161" spans="1:9" s="5" customFormat="1" ht="51.75" x14ac:dyDescent="0.25">
      <c r="A161" s="178" t="s">
        <v>395</v>
      </c>
      <c r="B161" s="203">
        <v>902</v>
      </c>
      <c r="C161" s="204" t="s">
        <v>90</v>
      </c>
      <c r="D161" s="204" t="s">
        <v>93</v>
      </c>
      <c r="E161" s="205" t="s">
        <v>343</v>
      </c>
      <c r="F161" s="206"/>
      <c r="G161" s="207">
        <f>G162</f>
        <v>2885.9</v>
      </c>
      <c r="H161" s="207">
        <f t="shared" ref="H161" si="66">H162</f>
        <v>2885.9</v>
      </c>
      <c r="I161" s="207">
        <f t="shared" si="55"/>
        <v>100</v>
      </c>
    </row>
    <row r="162" spans="1:9" s="5" customFormat="1" ht="26.25" x14ac:dyDescent="0.25">
      <c r="A162" s="167" t="s">
        <v>408</v>
      </c>
      <c r="B162" s="203">
        <v>902</v>
      </c>
      <c r="C162" s="204" t="s">
        <v>90</v>
      </c>
      <c r="D162" s="204" t="s">
        <v>93</v>
      </c>
      <c r="E162" s="205" t="s">
        <v>406</v>
      </c>
      <c r="F162" s="206"/>
      <c r="G162" s="207">
        <f>G163+G165</f>
        <v>2885.9</v>
      </c>
      <c r="H162" s="207">
        <f t="shared" ref="H162" si="67">H163+H165</f>
        <v>2885.9</v>
      </c>
      <c r="I162" s="207">
        <f t="shared" si="55"/>
        <v>100</v>
      </c>
    </row>
    <row r="163" spans="1:9" s="5" customFormat="1" ht="54" x14ac:dyDescent="0.25">
      <c r="A163" s="24" t="s">
        <v>404</v>
      </c>
      <c r="B163" s="160">
        <v>902</v>
      </c>
      <c r="C163" s="161" t="s">
        <v>90</v>
      </c>
      <c r="D163" s="161" t="s">
        <v>93</v>
      </c>
      <c r="E163" s="162" t="s">
        <v>425</v>
      </c>
      <c r="F163" s="157"/>
      <c r="G163" s="158">
        <f>G164</f>
        <v>2.9</v>
      </c>
      <c r="H163" s="158">
        <f t="shared" ref="H163" si="68">H164</f>
        <v>2.9</v>
      </c>
      <c r="I163" s="207">
        <f t="shared" si="55"/>
        <v>100</v>
      </c>
    </row>
    <row r="164" spans="1:9" s="5" customFormat="1" ht="15.75" x14ac:dyDescent="0.25">
      <c r="A164" s="21" t="s">
        <v>56</v>
      </c>
      <c r="B164" s="313">
        <v>902</v>
      </c>
      <c r="C164" s="314" t="s">
        <v>90</v>
      </c>
      <c r="D164" s="314" t="s">
        <v>93</v>
      </c>
      <c r="E164" s="6" t="s">
        <v>425</v>
      </c>
      <c r="F164" s="164">
        <v>500</v>
      </c>
      <c r="G164" s="170">
        <f>'Ведомственная 2019'!G280</f>
        <v>2.9</v>
      </c>
      <c r="H164" s="170">
        <f>'Ведомственная 2019'!H280</f>
        <v>2.9</v>
      </c>
      <c r="I164" s="207">
        <f t="shared" si="55"/>
        <v>100</v>
      </c>
    </row>
    <row r="165" spans="1:9" s="5" customFormat="1" ht="54" x14ac:dyDescent="0.25">
      <c r="A165" s="24" t="s">
        <v>405</v>
      </c>
      <c r="B165" s="160">
        <v>902</v>
      </c>
      <c r="C165" s="161" t="s">
        <v>90</v>
      </c>
      <c r="D165" s="161" t="s">
        <v>93</v>
      </c>
      <c r="E165" s="162" t="s">
        <v>425</v>
      </c>
      <c r="F165" s="157"/>
      <c r="G165" s="158">
        <f>G166</f>
        <v>2883</v>
      </c>
      <c r="H165" s="158">
        <f t="shared" ref="H165" si="69">H166</f>
        <v>2883</v>
      </c>
      <c r="I165" s="207">
        <f t="shared" si="55"/>
        <v>100</v>
      </c>
    </row>
    <row r="166" spans="1:9" s="5" customFormat="1" ht="15.75" x14ac:dyDescent="0.25">
      <c r="A166" s="21" t="s">
        <v>56</v>
      </c>
      <c r="B166" s="313">
        <v>902</v>
      </c>
      <c r="C166" s="314" t="s">
        <v>90</v>
      </c>
      <c r="D166" s="314" t="s">
        <v>93</v>
      </c>
      <c r="E166" s="18" t="s">
        <v>425</v>
      </c>
      <c r="F166" s="36">
        <v>500</v>
      </c>
      <c r="G166" s="170">
        <f>'Ведомственная 2019'!G282</f>
        <v>2883</v>
      </c>
      <c r="H166" s="170">
        <f>'Ведомственная 2019'!H282</f>
        <v>2883</v>
      </c>
      <c r="I166" s="207">
        <f t="shared" si="55"/>
        <v>100</v>
      </c>
    </row>
    <row r="167" spans="1:9" s="7" customFormat="1" ht="26.25" x14ac:dyDescent="0.25">
      <c r="A167" s="77" t="s">
        <v>42</v>
      </c>
      <c r="B167" s="71">
        <v>902</v>
      </c>
      <c r="C167" s="72" t="s">
        <v>90</v>
      </c>
      <c r="D167" s="72">
        <v>12</v>
      </c>
      <c r="E167" s="6"/>
      <c r="F167" s="74"/>
      <c r="G167" s="11">
        <f>G173+G168</f>
        <v>166</v>
      </c>
      <c r="H167" s="11">
        <f t="shared" ref="H167" si="70">H173+H168</f>
        <v>166</v>
      </c>
      <c r="I167" s="207">
        <f t="shared" si="55"/>
        <v>100</v>
      </c>
    </row>
    <row r="168" spans="1:9" s="7" customFormat="1" ht="78.75" x14ac:dyDescent="0.25">
      <c r="A168" s="31" t="s">
        <v>367</v>
      </c>
      <c r="B168" s="188">
        <v>902</v>
      </c>
      <c r="C168" s="189" t="s">
        <v>90</v>
      </c>
      <c r="D168" s="189" t="s">
        <v>103</v>
      </c>
      <c r="E168" s="185" t="s">
        <v>281</v>
      </c>
      <c r="F168" s="186"/>
      <c r="G168" s="207">
        <f>G169</f>
        <v>100</v>
      </c>
      <c r="H168" s="207">
        <f t="shared" ref="H168:H169" si="71">H169</f>
        <v>100</v>
      </c>
      <c r="I168" s="207">
        <f t="shared" si="55"/>
        <v>100</v>
      </c>
    </row>
    <row r="169" spans="1:9" s="7" customFormat="1" ht="63" x14ac:dyDescent="0.25">
      <c r="A169" s="31" t="s">
        <v>280</v>
      </c>
      <c r="B169" s="188">
        <v>902</v>
      </c>
      <c r="C169" s="189" t="s">
        <v>90</v>
      </c>
      <c r="D169" s="189" t="s">
        <v>103</v>
      </c>
      <c r="E169" s="185" t="s">
        <v>279</v>
      </c>
      <c r="F169" s="186"/>
      <c r="G169" s="170">
        <f>G170</f>
        <v>100</v>
      </c>
      <c r="H169" s="170">
        <f t="shared" si="71"/>
        <v>100</v>
      </c>
      <c r="I169" s="207">
        <f t="shared" si="55"/>
        <v>100</v>
      </c>
    </row>
    <row r="170" spans="1:9" s="7" customFormat="1" ht="31.5" x14ac:dyDescent="0.25">
      <c r="A170" s="32" t="s">
        <v>282</v>
      </c>
      <c r="B170" s="201">
        <v>902</v>
      </c>
      <c r="C170" s="202" t="s">
        <v>90</v>
      </c>
      <c r="D170" s="202" t="s">
        <v>103</v>
      </c>
      <c r="E170" s="6" t="s">
        <v>283</v>
      </c>
      <c r="F170" s="186"/>
      <c r="G170" s="170">
        <f>G171+G172</f>
        <v>100</v>
      </c>
      <c r="H170" s="170">
        <f t="shared" ref="H170" si="72">H171+H172</f>
        <v>100</v>
      </c>
      <c r="I170" s="207">
        <f t="shared" si="55"/>
        <v>100</v>
      </c>
    </row>
    <row r="171" spans="1:9" s="7" customFormat="1" ht="26.25" x14ac:dyDescent="0.25">
      <c r="A171" s="200" t="s">
        <v>17</v>
      </c>
      <c r="B171" s="201">
        <v>902</v>
      </c>
      <c r="C171" s="202" t="s">
        <v>90</v>
      </c>
      <c r="D171" s="202" t="s">
        <v>103</v>
      </c>
      <c r="E171" s="6" t="s">
        <v>284</v>
      </c>
      <c r="F171" s="186">
        <v>200</v>
      </c>
      <c r="G171" s="170">
        <f>'Ведомственная 2019'!G148</f>
        <v>0</v>
      </c>
      <c r="H171" s="170">
        <f>'Ведомственная 2019'!H148</f>
        <v>0</v>
      </c>
      <c r="I171" s="207">
        <v>0</v>
      </c>
    </row>
    <row r="172" spans="1:9" s="7" customFormat="1" ht="26.25" x14ac:dyDescent="0.25">
      <c r="A172" s="312" t="s">
        <v>61</v>
      </c>
      <c r="B172" s="313">
        <v>902</v>
      </c>
      <c r="C172" s="314" t="s">
        <v>90</v>
      </c>
      <c r="D172" s="314" t="s">
        <v>103</v>
      </c>
      <c r="E172" s="6" t="s">
        <v>284</v>
      </c>
      <c r="F172" s="206">
        <v>300</v>
      </c>
      <c r="G172" s="170">
        <f>'Ведомственная 2019'!G149</f>
        <v>100</v>
      </c>
      <c r="H172" s="170">
        <f>'Ведомственная 2019'!H149</f>
        <v>100</v>
      </c>
      <c r="I172" s="207">
        <f t="shared" si="55"/>
        <v>100</v>
      </c>
    </row>
    <row r="173" spans="1:9" s="7" customFormat="1" ht="78.75" x14ac:dyDescent="0.25">
      <c r="A173" s="44" t="s">
        <v>382</v>
      </c>
      <c r="B173" s="71">
        <v>902</v>
      </c>
      <c r="C173" s="72" t="s">
        <v>90</v>
      </c>
      <c r="D173" s="72" t="s">
        <v>103</v>
      </c>
      <c r="E173" s="148" t="s">
        <v>180</v>
      </c>
      <c r="F173" s="74"/>
      <c r="G173" s="11">
        <f>G174</f>
        <v>66</v>
      </c>
      <c r="H173" s="11">
        <f t="shared" ref="H173:H175" si="73">H174</f>
        <v>66</v>
      </c>
      <c r="I173" s="207">
        <f t="shared" si="55"/>
        <v>100</v>
      </c>
    </row>
    <row r="174" spans="1:9" s="7" customFormat="1" ht="47.25" x14ac:dyDescent="0.25">
      <c r="A174" s="113" t="s">
        <v>178</v>
      </c>
      <c r="B174" s="152">
        <v>902</v>
      </c>
      <c r="C174" s="153" t="s">
        <v>90</v>
      </c>
      <c r="D174" s="153" t="s">
        <v>103</v>
      </c>
      <c r="E174" s="148" t="s">
        <v>179</v>
      </c>
      <c r="F174" s="150"/>
      <c r="G174" s="11">
        <f>G175</f>
        <v>66</v>
      </c>
      <c r="H174" s="11">
        <f t="shared" si="73"/>
        <v>66</v>
      </c>
      <c r="I174" s="207">
        <f t="shared" si="55"/>
        <v>100</v>
      </c>
    </row>
    <row r="175" spans="1:9" s="7" customFormat="1" ht="40.5" x14ac:dyDescent="0.25">
      <c r="A175" s="24" t="s">
        <v>111</v>
      </c>
      <c r="B175" s="61">
        <v>902</v>
      </c>
      <c r="C175" s="62" t="s">
        <v>90</v>
      </c>
      <c r="D175" s="62" t="s">
        <v>103</v>
      </c>
      <c r="E175" s="148" t="s">
        <v>181</v>
      </c>
      <c r="F175" s="75"/>
      <c r="G175" s="47">
        <f>G176</f>
        <v>66</v>
      </c>
      <c r="H175" s="47">
        <f t="shared" si="73"/>
        <v>66</v>
      </c>
      <c r="I175" s="207">
        <f t="shared" si="55"/>
        <v>100</v>
      </c>
    </row>
    <row r="176" spans="1:9" s="5" customFormat="1" ht="26.25" x14ac:dyDescent="0.25">
      <c r="A176" s="21" t="s">
        <v>17</v>
      </c>
      <c r="B176" s="61">
        <v>902</v>
      </c>
      <c r="C176" s="62" t="s">
        <v>90</v>
      </c>
      <c r="D176" s="62" t="s">
        <v>103</v>
      </c>
      <c r="E176" s="148" t="s">
        <v>181</v>
      </c>
      <c r="F176" s="75">
        <v>200</v>
      </c>
      <c r="G176" s="47">
        <f>'Ведомственная 2019'!G153+'Ведомственная 2019'!G337</f>
        <v>66</v>
      </c>
      <c r="H176" s="47">
        <f>'Ведомственная 2019'!H153+'Ведомственная 2019'!H337</f>
        <v>66</v>
      </c>
      <c r="I176" s="207">
        <f t="shared" si="55"/>
        <v>100</v>
      </c>
    </row>
    <row r="177" spans="1:9" s="7" customFormat="1" ht="15.75" x14ac:dyDescent="0.25">
      <c r="A177" s="77" t="s">
        <v>43</v>
      </c>
      <c r="B177" s="71">
        <v>902</v>
      </c>
      <c r="C177" s="72" t="s">
        <v>94</v>
      </c>
      <c r="D177" s="72"/>
      <c r="E177" s="73"/>
      <c r="F177" s="74"/>
      <c r="G177" s="70">
        <f>G178+G204</f>
        <v>13041.700000000003</v>
      </c>
      <c r="H177" s="207">
        <f t="shared" ref="H177" si="74">H178+H204</f>
        <v>12920.2</v>
      </c>
      <c r="I177" s="207">
        <f t="shared" si="55"/>
        <v>99.068372988184038</v>
      </c>
    </row>
    <row r="178" spans="1:9" s="4" customFormat="1" ht="15.75" x14ac:dyDescent="0.25">
      <c r="A178" s="77" t="s">
        <v>44</v>
      </c>
      <c r="B178" s="71">
        <v>902</v>
      </c>
      <c r="C178" s="72" t="s">
        <v>94</v>
      </c>
      <c r="D178" s="72" t="s">
        <v>91</v>
      </c>
      <c r="E178" s="73"/>
      <c r="F178" s="74"/>
      <c r="G178" s="70">
        <f>G179+G192+G198</f>
        <v>11484.100000000002</v>
      </c>
      <c r="H178" s="207">
        <f t="shared" ref="H178" si="75">H179+H192+H198</f>
        <v>11362.6</v>
      </c>
      <c r="I178" s="207">
        <f t="shared" si="55"/>
        <v>98.94201548227548</v>
      </c>
    </row>
    <row r="179" spans="1:9" s="5" customFormat="1" ht="26.25" x14ac:dyDescent="0.25">
      <c r="A179" s="77" t="s">
        <v>16</v>
      </c>
      <c r="B179" s="61">
        <v>902</v>
      </c>
      <c r="C179" s="62" t="s">
        <v>94</v>
      </c>
      <c r="D179" s="62" t="s">
        <v>91</v>
      </c>
      <c r="E179" s="148" t="s">
        <v>127</v>
      </c>
      <c r="F179" s="74"/>
      <c r="G179" s="11">
        <f>G182+G186+G188+G180+G190</f>
        <v>8295.4000000000015</v>
      </c>
      <c r="H179" s="11">
        <f t="shared" ref="H179" si="76">H182+H186+H188+H180+H190</f>
        <v>8173.9000000000005</v>
      </c>
      <c r="I179" s="207">
        <f t="shared" si="55"/>
        <v>98.535332835065205</v>
      </c>
    </row>
    <row r="180" spans="1:9" s="5" customFormat="1" ht="40.5" x14ac:dyDescent="0.25">
      <c r="A180" s="159" t="s">
        <v>31</v>
      </c>
      <c r="B180" s="160">
        <v>902</v>
      </c>
      <c r="C180" s="161" t="s">
        <v>94</v>
      </c>
      <c r="D180" s="161" t="s">
        <v>91</v>
      </c>
      <c r="E180" s="162" t="s">
        <v>129</v>
      </c>
      <c r="F180" s="206"/>
      <c r="G180" s="14">
        <f>G181</f>
        <v>984.1</v>
      </c>
      <c r="H180" s="14">
        <f t="shared" ref="H180" si="77">H181</f>
        <v>984.1</v>
      </c>
      <c r="I180" s="207">
        <f t="shared" si="55"/>
        <v>100</v>
      </c>
    </row>
    <row r="181" spans="1:9" s="5" customFormat="1" ht="26.25" x14ac:dyDescent="0.25">
      <c r="A181" s="20" t="s">
        <v>46</v>
      </c>
      <c r="B181" s="313">
        <v>902</v>
      </c>
      <c r="C181" s="314" t="s">
        <v>94</v>
      </c>
      <c r="D181" s="314" t="s">
        <v>91</v>
      </c>
      <c r="E181" s="6" t="s">
        <v>441</v>
      </c>
      <c r="F181" s="206">
        <v>400</v>
      </c>
      <c r="G181" s="47">
        <f>'Ведомственная 2019'!G158</f>
        <v>984.1</v>
      </c>
      <c r="H181" s="47">
        <f>'Ведомственная 2019'!H158</f>
        <v>984.1</v>
      </c>
      <c r="I181" s="207">
        <f t="shared" si="55"/>
        <v>100</v>
      </c>
    </row>
    <row r="182" spans="1:9" s="7" customFormat="1" ht="26.25" x14ac:dyDescent="0.25">
      <c r="A182" s="77" t="s">
        <v>45</v>
      </c>
      <c r="B182" s="71">
        <v>902</v>
      </c>
      <c r="C182" s="72" t="s">
        <v>94</v>
      </c>
      <c r="D182" s="72" t="s">
        <v>91</v>
      </c>
      <c r="E182" s="148" t="s">
        <v>182</v>
      </c>
      <c r="F182" s="74"/>
      <c r="G182" s="11">
        <f>G183+G184+G185</f>
        <v>2057.8000000000002</v>
      </c>
      <c r="H182" s="11">
        <f t="shared" ref="H182" si="78">H183+H184+H185</f>
        <v>2057.8000000000002</v>
      </c>
      <c r="I182" s="207">
        <f t="shared" si="55"/>
        <v>100</v>
      </c>
    </row>
    <row r="183" spans="1:9" s="4" customFormat="1" ht="26.25" x14ac:dyDescent="0.25">
      <c r="A183" s="60" t="s">
        <v>17</v>
      </c>
      <c r="B183" s="61">
        <v>902</v>
      </c>
      <c r="C183" s="62" t="s">
        <v>94</v>
      </c>
      <c r="D183" s="62" t="s">
        <v>91</v>
      </c>
      <c r="E183" s="6" t="s">
        <v>182</v>
      </c>
      <c r="F183" s="75">
        <v>200</v>
      </c>
      <c r="G183" s="47">
        <f>'Ведомственная 2019'!G160</f>
        <v>14.9</v>
      </c>
      <c r="H183" s="47">
        <f>'Ведомственная 2019'!H160</f>
        <v>14.9</v>
      </c>
      <c r="I183" s="207">
        <f t="shared" si="55"/>
        <v>100</v>
      </c>
    </row>
    <row r="184" spans="1:9" s="5" customFormat="1" ht="26.25" x14ac:dyDescent="0.25">
      <c r="A184" s="60" t="s">
        <v>46</v>
      </c>
      <c r="B184" s="61">
        <v>902</v>
      </c>
      <c r="C184" s="62" t="s">
        <v>94</v>
      </c>
      <c r="D184" s="62" t="s">
        <v>91</v>
      </c>
      <c r="E184" s="6" t="s">
        <v>182</v>
      </c>
      <c r="F184" s="75">
        <v>400</v>
      </c>
      <c r="G184" s="47">
        <f>'Ведомственная 2019'!G161</f>
        <v>0</v>
      </c>
      <c r="H184" s="47">
        <f>'Ведомственная 2019'!H161</f>
        <v>0</v>
      </c>
      <c r="I184" s="207">
        <v>0</v>
      </c>
    </row>
    <row r="185" spans="1:9" s="7" customFormat="1" ht="15.75" x14ac:dyDescent="0.25">
      <c r="A185" s="60" t="s">
        <v>15</v>
      </c>
      <c r="B185" s="61">
        <v>902</v>
      </c>
      <c r="C185" s="62" t="s">
        <v>94</v>
      </c>
      <c r="D185" s="62" t="s">
        <v>91</v>
      </c>
      <c r="E185" s="6" t="s">
        <v>182</v>
      </c>
      <c r="F185" s="75">
        <v>800</v>
      </c>
      <c r="G185" s="47">
        <f>'Ведомственная 2019'!G162</f>
        <v>2042.9</v>
      </c>
      <c r="H185" s="47">
        <f>'Ведомственная 2019'!H162</f>
        <v>2042.9</v>
      </c>
      <c r="I185" s="207">
        <f t="shared" si="55"/>
        <v>100</v>
      </c>
    </row>
    <row r="186" spans="1:9" s="7" customFormat="1" ht="27" x14ac:dyDescent="0.25">
      <c r="A186" s="132" t="s">
        <v>117</v>
      </c>
      <c r="B186" s="133">
        <v>902</v>
      </c>
      <c r="C186" s="134" t="s">
        <v>94</v>
      </c>
      <c r="D186" s="134" t="s">
        <v>91</v>
      </c>
      <c r="E186" s="135" t="s">
        <v>183</v>
      </c>
      <c r="F186" s="136"/>
      <c r="G186" s="137">
        <f>G187</f>
        <v>0</v>
      </c>
      <c r="H186" s="137">
        <f t="shared" ref="H186" si="79">H187</f>
        <v>0</v>
      </c>
      <c r="I186" s="207">
        <v>0</v>
      </c>
    </row>
    <row r="187" spans="1:9" s="7" customFormat="1" ht="15.75" x14ac:dyDescent="0.25">
      <c r="A187" s="21" t="s">
        <v>15</v>
      </c>
      <c r="B187" s="138">
        <v>902</v>
      </c>
      <c r="C187" s="139" t="s">
        <v>94</v>
      </c>
      <c r="D187" s="139" t="s">
        <v>91</v>
      </c>
      <c r="E187" s="140" t="s">
        <v>183</v>
      </c>
      <c r="F187" s="141">
        <v>800</v>
      </c>
      <c r="G187" s="137">
        <f>'Ведомственная 2019'!G164</f>
        <v>0</v>
      </c>
      <c r="H187" s="137">
        <f>'Ведомственная 2019'!H164</f>
        <v>0</v>
      </c>
      <c r="I187" s="207">
        <v>0</v>
      </c>
    </row>
    <row r="188" spans="1:9" s="7" customFormat="1" ht="81" x14ac:dyDescent="0.25">
      <c r="A188" s="25" t="s">
        <v>123</v>
      </c>
      <c r="B188" s="33">
        <v>902</v>
      </c>
      <c r="C188" s="34" t="s">
        <v>94</v>
      </c>
      <c r="D188" s="34" t="s">
        <v>91</v>
      </c>
      <c r="E188" s="35" t="s">
        <v>250</v>
      </c>
      <c r="F188" s="36"/>
      <c r="G188" s="137">
        <f>G189</f>
        <v>5121.5</v>
      </c>
      <c r="H188" s="137">
        <f t="shared" ref="H188" si="80">H189</f>
        <v>5110.7</v>
      </c>
      <c r="I188" s="207">
        <f t="shared" si="55"/>
        <v>99.789124279996088</v>
      </c>
    </row>
    <row r="189" spans="1:9" s="7" customFormat="1" ht="15.75" x14ac:dyDescent="0.25">
      <c r="A189" s="179" t="s">
        <v>56</v>
      </c>
      <c r="B189" s="33">
        <v>902</v>
      </c>
      <c r="C189" s="34" t="s">
        <v>94</v>
      </c>
      <c r="D189" s="34" t="s">
        <v>91</v>
      </c>
      <c r="E189" s="18" t="s">
        <v>250</v>
      </c>
      <c r="F189" s="36">
        <v>500</v>
      </c>
      <c r="G189" s="137">
        <f>'Ведомственная 2019'!G287</f>
        <v>5121.5</v>
      </c>
      <c r="H189" s="137">
        <f>'Ведомственная 2019'!H287</f>
        <v>5110.7</v>
      </c>
      <c r="I189" s="207">
        <f t="shared" si="55"/>
        <v>99.789124279996088</v>
      </c>
    </row>
    <row r="190" spans="1:9" s="7" customFormat="1" ht="81" x14ac:dyDescent="0.25">
      <c r="A190" s="24" t="s">
        <v>442</v>
      </c>
      <c r="B190" s="33">
        <v>902</v>
      </c>
      <c r="C190" s="34" t="s">
        <v>94</v>
      </c>
      <c r="D190" s="34" t="s">
        <v>91</v>
      </c>
      <c r="E190" s="326" t="s">
        <v>443</v>
      </c>
      <c r="F190" s="36"/>
      <c r="G190" s="327">
        <f>G191</f>
        <v>132</v>
      </c>
      <c r="H190" s="327">
        <f t="shared" ref="H190" si="81">H191</f>
        <v>21.3</v>
      </c>
      <c r="I190" s="207">
        <f t="shared" si="55"/>
        <v>16.136363636363637</v>
      </c>
    </row>
    <row r="191" spans="1:9" s="7" customFormat="1" ht="15.75" x14ac:dyDescent="0.25">
      <c r="A191" s="21" t="s">
        <v>15</v>
      </c>
      <c r="B191" s="37">
        <v>902</v>
      </c>
      <c r="C191" s="38" t="s">
        <v>94</v>
      </c>
      <c r="D191" s="38" t="s">
        <v>91</v>
      </c>
      <c r="E191" s="140" t="s">
        <v>444</v>
      </c>
      <c r="F191" s="36">
        <v>800</v>
      </c>
      <c r="G191" s="137">
        <f>'Ведомственная 2019'!G166</f>
        <v>132</v>
      </c>
      <c r="H191" s="137">
        <f>'Ведомственная 2019'!H166</f>
        <v>21.3</v>
      </c>
      <c r="I191" s="207">
        <f t="shared" si="55"/>
        <v>16.136363636363637</v>
      </c>
    </row>
    <row r="192" spans="1:9" s="5" customFormat="1" ht="86.25" x14ac:dyDescent="0.25">
      <c r="A192" s="10" t="s">
        <v>369</v>
      </c>
      <c r="B192" s="71">
        <v>902</v>
      </c>
      <c r="C192" s="72" t="s">
        <v>94</v>
      </c>
      <c r="D192" s="72" t="s">
        <v>91</v>
      </c>
      <c r="E192" s="148" t="s">
        <v>185</v>
      </c>
      <c r="F192" s="74"/>
      <c r="G192" s="70">
        <f>G193</f>
        <v>0</v>
      </c>
      <c r="H192" s="207">
        <f t="shared" ref="H192:H193" si="82">H193</f>
        <v>0</v>
      </c>
      <c r="I192" s="207">
        <v>0</v>
      </c>
    </row>
    <row r="193" spans="1:9" s="5" customFormat="1" ht="94.5" x14ac:dyDescent="0.25">
      <c r="A193" s="113" t="s">
        <v>184</v>
      </c>
      <c r="B193" s="152">
        <v>902</v>
      </c>
      <c r="C193" s="153" t="s">
        <v>186</v>
      </c>
      <c r="D193" s="153" t="s">
        <v>91</v>
      </c>
      <c r="E193" s="148" t="s">
        <v>187</v>
      </c>
      <c r="F193" s="150"/>
      <c r="G193" s="151">
        <f>G194</f>
        <v>0</v>
      </c>
      <c r="H193" s="207">
        <f t="shared" si="82"/>
        <v>0</v>
      </c>
      <c r="I193" s="207">
        <v>0</v>
      </c>
    </row>
    <row r="194" spans="1:9" s="7" customFormat="1" ht="27" x14ac:dyDescent="0.25">
      <c r="A194" s="66" t="s">
        <v>47</v>
      </c>
      <c r="B194" s="67">
        <v>902</v>
      </c>
      <c r="C194" s="68" t="s">
        <v>94</v>
      </c>
      <c r="D194" s="68" t="s">
        <v>91</v>
      </c>
      <c r="E194" s="147" t="s">
        <v>188</v>
      </c>
      <c r="F194" s="64"/>
      <c r="G194" s="65">
        <f>G196+G195+G197</f>
        <v>0</v>
      </c>
      <c r="H194" s="158">
        <f t="shared" ref="H194" si="83">H196+H195+H197</f>
        <v>0</v>
      </c>
      <c r="I194" s="207">
        <v>0</v>
      </c>
    </row>
    <row r="195" spans="1:9" s="7" customFormat="1" ht="26.25" x14ac:dyDescent="0.25">
      <c r="A195" s="242" t="s">
        <v>17</v>
      </c>
      <c r="B195" s="243">
        <v>902</v>
      </c>
      <c r="C195" s="244" t="s">
        <v>94</v>
      </c>
      <c r="D195" s="244" t="s">
        <v>91</v>
      </c>
      <c r="E195" s="6" t="s">
        <v>318</v>
      </c>
      <c r="F195" s="164">
        <v>200</v>
      </c>
      <c r="G195" s="170">
        <f>'Ведомственная 2019'!G170</f>
        <v>0</v>
      </c>
      <c r="H195" s="170">
        <f>'Ведомственная 2019'!H170</f>
        <v>0</v>
      </c>
      <c r="I195" s="207">
        <v>0</v>
      </c>
    </row>
    <row r="196" spans="1:9" s="7" customFormat="1" ht="26.25" x14ac:dyDescent="0.25">
      <c r="A196" s="60" t="s">
        <v>46</v>
      </c>
      <c r="B196" s="61">
        <v>902</v>
      </c>
      <c r="C196" s="62" t="s">
        <v>94</v>
      </c>
      <c r="D196" s="62" t="s">
        <v>91</v>
      </c>
      <c r="E196" s="6" t="s">
        <v>189</v>
      </c>
      <c r="F196" s="75">
        <v>400</v>
      </c>
      <c r="G196" s="76">
        <f>'Ведомственная 2019'!G171</f>
        <v>0</v>
      </c>
      <c r="H196" s="170">
        <f>'Ведомственная 2019'!H171</f>
        <v>0</v>
      </c>
      <c r="I196" s="207">
        <v>0</v>
      </c>
    </row>
    <row r="197" spans="1:9" s="7" customFormat="1" ht="16.5" thickBot="1" x14ac:dyDescent="0.3">
      <c r="A197" s="21" t="s">
        <v>15</v>
      </c>
      <c r="B197" s="264">
        <v>902</v>
      </c>
      <c r="C197" s="265" t="s">
        <v>94</v>
      </c>
      <c r="D197" s="265" t="s">
        <v>91</v>
      </c>
      <c r="E197" s="6" t="s">
        <v>318</v>
      </c>
      <c r="F197" s="164">
        <v>800</v>
      </c>
      <c r="G197" s="170">
        <f>'Ведомственная 2019'!G172</f>
        <v>0</v>
      </c>
      <c r="H197" s="170">
        <f>'Ведомственная 2019'!H172</f>
        <v>0</v>
      </c>
      <c r="I197" s="207">
        <v>0</v>
      </c>
    </row>
    <row r="198" spans="1:9" s="7" customFormat="1" ht="95.25" thickBot="1" x14ac:dyDescent="0.3">
      <c r="A198" s="171" t="s">
        <v>389</v>
      </c>
      <c r="B198" s="203">
        <v>902</v>
      </c>
      <c r="C198" s="204" t="s">
        <v>94</v>
      </c>
      <c r="D198" s="204" t="s">
        <v>91</v>
      </c>
      <c r="E198" s="315" t="s">
        <v>190</v>
      </c>
      <c r="F198" s="206"/>
      <c r="G198" s="207">
        <f>G199</f>
        <v>3188.7</v>
      </c>
      <c r="H198" s="207">
        <f t="shared" ref="H198" si="84">H199</f>
        <v>3188.7</v>
      </c>
      <c r="I198" s="207">
        <f t="shared" ref="I198:I261" si="85">H198/G198*100</f>
        <v>100</v>
      </c>
    </row>
    <row r="199" spans="1:9" s="7" customFormat="1" ht="79.5" thickBot="1" x14ac:dyDescent="0.3">
      <c r="A199" s="199" t="s">
        <v>390</v>
      </c>
      <c r="B199" s="203">
        <v>902</v>
      </c>
      <c r="C199" s="204" t="s">
        <v>94</v>
      </c>
      <c r="D199" s="204" t="s">
        <v>91</v>
      </c>
      <c r="E199" s="316" t="s">
        <v>192</v>
      </c>
      <c r="F199" s="206"/>
      <c r="G199" s="207">
        <f>G200+G202</f>
        <v>3188.7</v>
      </c>
      <c r="H199" s="207">
        <f t="shared" ref="H199" si="86">H200+H202</f>
        <v>3188.7</v>
      </c>
      <c r="I199" s="207">
        <f t="shared" si="85"/>
        <v>100</v>
      </c>
    </row>
    <row r="200" spans="1:9" s="7" customFormat="1" ht="32.25" thickBot="1" x14ac:dyDescent="0.3">
      <c r="A200" s="277" t="s">
        <v>391</v>
      </c>
      <c r="B200" s="203">
        <v>902</v>
      </c>
      <c r="C200" s="161" t="s">
        <v>94</v>
      </c>
      <c r="D200" s="161" t="s">
        <v>91</v>
      </c>
      <c r="E200" s="317" t="s">
        <v>392</v>
      </c>
      <c r="F200" s="157"/>
      <c r="G200" s="158">
        <f>G201</f>
        <v>0</v>
      </c>
      <c r="H200" s="158">
        <f t="shared" ref="H200" si="87">H201</f>
        <v>0</v>
      </c>
      <c r="I200" s="207">
        <v>0</v>
      </c>
    </row>
    <row r="201" spans="1:9" s="7" customFormat="1" ht="26.25" x14ac:dyDescent="0.25">
      <c r="A201" s="312" t="s">
        <v>46</v>
      </c>
      <c r="B201" s="313">
        <v>902</v>
      </c>
      <c r="C201" s="314" t="s">
        <v>94</v>
      </c>
      <c r="D201" s="314" t="s">
        <v>91</v>
      </c>
      <c r="E201" s="6" t="s">
        <v>393</v>
      </c>
      <c r="F201" s="206">
        <v>400</v>
      </c>
      <c r="G201" s="170">
        <f>'Ведомственная 2019'!G176</f>
        <v>0</v>
      </c>
      <c r="H201" s="170">
        <f>'Ведомственная 2019'!H176</f>
        <v>0</v>
      </c>
      <c r="I201" s="207">
        <v>0</v>
      </c>
    </row>
    <row r="202" spans="1:9" s="7" customFormat="1" ht="78.75" x14ac:dyDescent="0.25">
      <c r="A202" s="172" t="s">
        <v>394</v>
      </c>
      <c r="B202" s="160">
        <v>902</v>
      </c>
      <c r="C202" s="161" t="s">
        <v>94</v>
      </c>
      <c r="D202" s="161" t="s">
        <v>91</v>
      </c>
      <c r="E202" s="319" t="s">
        <v>407</v>
      </c>
      <c r="F202" s="157"/>
      <c r="G202" s="158">
        <f>G203</f>
        <v>3188.7</v>
      </c>
      <c r="H202" s="158">
        <f t="shared" ref="H202" si="88">H203</f>
        <v>3188.7</v>
      </c>
      <c r="I202" s="207">
        <f t="shared" si="85"/>
        <v>100</v>
      </c>
    </row>
    <row r="203" spans="1:9" s="7" customFormat="1" ht="26.25" x14ac:dyDescent="0.25">
      <c r="A203" s="312" t="s">
        <v>46</v>
      </c>
      <c r="B203" s="313">
        <v>902</v>
      </c>
      <c r="C203" s="314" t="s">
        <v>94</v>
      </c>
      <c r="D203" s="314" t="s">
        <v>91</v>
      </c>
      <c r="E203" s="318" t="s">
        <v>407</v>
      </c>
      <c r="F203" s="206">
        <v>400</v>
      </c>
      <c r="G203" s="170">
        <f>'Ведомственная 2019'!G178</f>
        <v>3188.7</v>
      </c>
      <c r="H203" s="170">
        <f>'Ведомственная 2019'!H178</f>
        <v>3188.7</v>
      </c>
      <c r="I203" s="207">
        <f t="shared" si="85"/>
        <v>100</v>
      </c>
    </row>
    <row r="204" spans="1:9" s="7" customFormat="1" ht="15.75" x14ac:dyDescent="0.25">
      <c r="A204" s="22" t="s">
        <v>342</v>
      </c>
      <c r="B204" s="203">
        <v>902</v>
      </c>
      <c r="C204" s="204" t="s">
        <v>94</v>
      </c>
      <c r="D204" s="204" t="s">
        <v>89</v>
      </c>
      <c r="E204" s="205"/>
      <c r="F204" s="206"/>
      <c r="G204" s="207">
        <f>G210+G205</f>
        <v>1557.6</v>
      </c>
      <c r="H204" s="207">
        <f t="shared" ref="H204" si="89">H210+H205</f>
        <v>1557.6</v>
      </c>
      <c r="I204" s="207">
        <f t="shared" si="85"/>
        <v>100</v>
      </c>
    </row>
    <row r="205" spans="1:9" s="7" customFormat="1" ht="26.25" x14ac:dyDescent="0.25">
      <c r="A205" s="167" t="s">
        <v>16</v>
      </c>
      <c r="B205" s="118">
        <v>902</v>
      </c>
      <c r="C205" s="204" t="s">
        <v>94</v>
      </c>
      <c r="D205" s="204" t="s">
        <v>89</v>
      </c>
      <c r="E205" s="205" t="s">
        <v>127</v>
      </c>
      <c r="F205" s="206"/>
      <c r="G205" s="207">
        <f>G206+G208</f>
        <v>557.6</v>
      </c>
      <c r="H205" s="207">
        <f t="shared" ref="H205" si="90">H206+H208</f>
        <v>557.6</v>
      </c>
      <c r="I205" s="207">
        <f t="shared" si="85"/>
        <v>100</v>
      </c>
    </row>
    <row r="206" spans="1:9" s="7" customFormat="1" ht="26.25" x14ac:dyDescent="0.25">
      <c r="A206" s="167" t="s">
        <v>397</v>
      </c>
      <c r="B206" s="118">
        <v>902</v>
      </c>
      <c r="C206" s="204" t="s">
        <v>94</v>
      </c>
      <c r="D206" s="204" t="s">
        <v>89</v>
      </c>
      <c r="E206" s="205" t="s">
        <v>398</v>
      </c>
      <c r="F206" s="206"/>
      <c r="G206" s="207">
        <f>G207</f>
        <v>177.6</v>
      </c>
      <c r="H206" s="207">
        <f t="shared" ref="H206" si="91">H207</f>
        <v>177.6</v>
      </c>
      <c r="I206" s="207">
        <f t="shared" si="85"/>
        <v>100</v>
      </c>
    </row>
    <row r="207" spans="1:9" s="7" customFormat="1" ht="15.75" x14ac:dyDescent="0.25">
      <c r="A207" s="179" t="s">
        <v>56</v>
      </c>
      <c r="B207" s="117">
        <v>902</v>
      </c>
      <c r="C207" s="314" t="s">
        <v>94</v>
      </c>
      <c r="D207" s="314" t="s">
        <v>89</v>
      </c>
      <c r="E207" s="6" t="s">
        <v>399</v>
      </c>
      <c r="F207" s="164">
        <v>500</v>
      </c>
      <c r="G207" s="170">
        <f>'Ведомственная 2019'!G291</f>
        <v>177.6</v>
      </c>
      <c r="H207" s="170">
        <f>'Ведомственная 2019'!H291</f>
        <v>177.6</v>
      </c>
      <c r="I207" s="207">
        <f t="shared" si="85"/>
        <v>100</v>
      </c>
    </row>
    <row r="208" spans="1:9" s="7" customFormat="1" ht="67.5" x14ac:dyDescent="0.25">
      <c r="A208" s="48" t="s">
        <v>434</v>
      </c>
      <c r="B208" s="28">
        <v>902</v>
      </c>
      <c r="C208" s="29" t="s">
        <v>94</v>
      </c>
      <c r="D208" s="29" t="s">
        <v>89</v>
      </c>
      <c r="E208" s="41" t="s">
        <v>401</v>
      </c>
      <c r="F208" s="206"/>
      <c r="G208" s="207">
        <f>G209</f>
        <v>380</v>
      </c>
      <c r="H208" s="207">
        <f t="shared" ref="H208" si="92">H209</f>
        <v>380</v>
      </c>
      <c r="I208" s="207">
        <f t="shared" si="85"/>
        <v>100</v>
      </c>
    </row>
    <row r="209" spans="1:9" s="7" customFormat="1" ht="15.75" x14ac:dyDescent="0.25">
      <c r="A209" s="179" t="s">
        <v>56</v>
      </c>
      <c r="B209" s="190">
        <v>902</v>
      </c>
      <c r="C209" s="191" t="s">
        <v>94</v>
      </c>
      <c r="D209" s="191" t="s">
        <v>89</v>
      </c>
      <c r="E209" s="192" t="s">
        <v>401</v>
      </c>
      <c r="F209" s="164">
        <v>500</v>
      </c>
      <c r="G209" s="170">
        <f>'Ведомственная 2019'!G293</f>
        <v>380</v>
      </c>
      <c r="H209" s="170">
        <f>'Ведомственная 2019'!H293</f>
        <v>380</v>
      </c>
      <c r="I209" s="207">
        <f t="shared" si="85"/>
        <v>100</v>
      </c>
    </row>
    <row r="210" spans="1:9" s="7" customFormat="1" ht="78.75" x14ac:dyDescent="0.25">
      <c r="A210" s="278" t="s">
        <v>395</v>
      </c>
      <c r="B210" s="203">
        <v>902</v>
      </c>
      <c r="C210" s="204" t="s">
        <v>94</v>
      </c>
      <c r="D210" s="204" t="s">
        <v>89</v>
      </c>
      <c r="E210" s="205" t="s">
        <v>343</v>
      </c>
      <c r="F210" s="164"/>
      <c r="G210" s="207">
        <f>G211</f>
        <v>1000</v>
      </c>
      <c r="H210" s="207">
        <f t="shared" ref="H210:H212" si="93">H211</f>
        <v>1000</v>
      </c>
      <c r="I210" s="207">
        <f t="shared" si="85"/>
        <v>100</v>
      </c>
    </row>
    <row r="211" spans="1:9" s="7" customFormat="1" ht="54" customHeight="1" x14ac:dyDescent="0.25">
      <c r="A211" s="31" t="s">
        <v>408</v>
      </c>
      <c r="B211" s="323">
        <v>902</v>
      </c>
      <c r="C211" s="191" t="s">
        <v>94</v>
      </c>
      <c r="D211" s="191" t="s">
        <v>89</v>
      </c>
      <c r="E211" s="41" t="s">
        <v>406</v>
      </c>
      <c r="F211" s="42"/>
      <c r="G211" s="207">
        <f>G212</f>
        <v>1000</v>
      </c>
      <c r="H211" s="207">
        <f t="shared" si="93"/>
        <v>1000</v>
      </c>
      <c r="I211" s="207">
        <f t="shared" si="85"/>
        <v>100</v>
      </c>
    </row>
    <row r="212" spans="1:9" s="7" customFormat="1" ht="47.25" customHeight="1" x14ac:dyDescent="0.25">
      <c r="A212" s="48" t="s">
        <v>409</v>
      </c>
      <c r="B212" s="325">
        <v>902</v>
      </c>
      <c r="C212" s="234" t="s">
        <v>94</v>
      </c>
      <c r="D212" s="234" t="s">
        <v>89</v>
      </c>
      <c r="E212" s="231" t="s">
        <v>410</v>
      </c>
      <c r="F212" s="324"/>
      <c r="G212" s="170">
        <f>G213</f>
        <v>1000</v>
      </c>
      <c r="H212" s="170">
        <f t="shared" si="93"/>
        <v>1000</v>
      </c>
      <c r="I212" s="207">
        <f t="shared" si="85"/>
        <v>100</v>
      </c>
    </row>
    <row r="213" spans="1:9" s="7" customFormat="1" ht="15.75" x14ac:dyDescent="0.25">
      <c r="A213" s="50" t="s">
        <v>56</v>
      </c>
      <c r="B213" s="323">
        <v>902</v>
      </c>
      <c r="C213" s="191" t="s">
        <v>94</v>
      </c>
      <c r="D213" s="191" t="s">
        <v>89</v>
      </c>
      <c r="E213" s="192" t="s">
        <v>410</v>
      </c>
      <c r="F213" s="193">
        <v>500</v>
      </c>
      <c r="G213" s="170">
        <f>'Ведомственная 2019'!G297</f>
        <v>1000</v>
      </c>
      <c r="H213" s="170">
        <f>'Ведомственная 2019'!H297</f>
        <v>1000</v>
      </c>
      <c r="I213" s="207">
        <f t="shared" si="85"/>
        <v>100</v>
      </c>
    </row>
    <row r="214" spans="1:9" s="7" customFormat="1" ht="15.75" x14ac:dyDescent="0.25">
      <c r="A214" s="77" t="s">
        <v>1</v>
      </c>
      <c r="B214" s="71">
        <v>902</v>
      </c>
      <c r="C214" s="72" t="s">
        <v>96</v>
      </c>
      <c r="D214" s="72"/>
      <c r="E214" s="73"/>
      <c r="F214" s="74"/>
      <c r="G214" s="70">
        <f>G215</f>
        <v>100</v>
      </c>
      <c r="H214" s="207">
        <f t="shared" ref="H214:H217" si="94">H215</f>
        <v>100</v>
      </c>
      <c r="I214" s="207">
        <f t="shared" si="85"/>
        <v>100</v>
      </c>
    </row>
    <row r="215" spans="1:9" s="5" customFormat="1" ht="26.25" x14ac:dyDescent="0.25">
      <c r="A215" s="77" t="s">
        <v>48</v>
      </c>
      <c r="B215" s="71">
        <v>902</v>
      </c>
      <c r="C215" s="72" t="s">
        <v>96</v>
      </c>
      <c r="D215" s="72" t="s">
        <v>89</v>
      </c>
      <c r="E215" s="73"/>
      <c r="F215" s="74"/>
      <c r="G215" s="70">
        <f>G216</f>
        <v>100</v>
      </c>
      <c r="H215" s="207">
        <f t="shared" si="94"/>
        <v>100</v>
      </c>
      <c r="I215" s="207">
        <f t="shared" si="85"/>
        <v>100</v>
      </c>
    </row>
    <row r="216" spans="1:9" s="7" customFormat="1" ht="63" x14ac:dyDescent="0.25">
      <c r="A216" s="44" t="s">
        <v>114</v>
      </c>
      <c r="B216" s="61">
        <v>902</v>
      </c>
      <c r="C216" s="62" t="s">
        <v>96</v>
      </c>
      <c r="D216" s="62" t="s">
        <v>89</v>
      </c>
      <c r="E216" s="148" t="s">
        <v>194</v>
      </c>
      <c r="F216" s="74"/>
      <c r="G216" s="76">
        <f>G217</f>
        <v>100</v>
      </c>
      <c r="H216" s="170">
        <f t="shared" si="94"/>
        <v>100</v>
      </c>
      <c r="I216" s="207">
        <f t="shared" si="85"/>
        <v>100</v>
      </c>
    </row>
    <row r="217" spans="1:9" s="7" customFormat="1" ht="94.5" x14ac:dyDescent="0.25">
      <c r="A217" s="176" t="s">
        <v>193</v>
      </c>
      <c r="B217" s="144">
        <v>902</v>
      </c>
      <c r="C217" s="145" t="s">
        <v>96</v>
      </c>
      <c r="D217" s="145" t="s">
        <v>89</v>
      </c>
      <c r="E217" s="148" t="s">
        <v>195</v>
      </c>
      <c r="F217" s="150"/>
      <c r="G217" s="149">
        <f>G218</f>
        <v>100</v>
      </c>
      <c r="H217" s="170">
        <f t="shared" si="94"/>
        <v>100</v>
      </c>
      <c r="I217" s="207">
        <f t="shared" si="85"/>
        <v>100</v>
      </c>
    </row>
    <row r="218" spans="1:9" s="7" customFormat="1" ht="47.25" x14ac:dyDescent="0.25">
      <c r="A218" s="177" t="s">
        <v>196</v>
      </c>
      <c r="B218" s="71">
        <v>902</v>
      </c>
      <c r="C218" s="72" t="s">
        <v>96</v>
      </c>
      <c r="D218" s="72" t="s">
        <v>89</v>
      </c>
      <c r="E218" s="148" t="s">
        <v>197</v>
      </c>
      <c r="F218" s="74"/>
      <c r="G218" s="70">
        <f>G219+G220</f>
        <v>100</v>
      </c>
      <c r="H218" s="207">
        <f t="shared" ref="H218" si="95">H219+H220</f>
        <v>100</v>
      </c>
      <c r="I218" s="207">
        <f t="shared" si="85"/>
        <v>100</v>
      </c>
    </row>
    <row r="219" spans="1:9" s="7" customFormat="1" ht="26.25" x14ac:dyDescent="0.25">
      <c r="A219" s="60" t="s">
        <v>17</v>
      </c>
      <c r="B219" s="61">
        <v>902</v>
      </c>
      <c r="C219" s="62" t="s">
        <v>96</v>
      </c>
      <c r="D219" s="62" t="s">
        <v>89</v>
      </c>
      <c r="E219" s="6" t="s">
        <v>197</v>
      </c>
      <c r="F219" s="75">
        <v>200</v>
      </c>
      <c r="G219" s="76">
        <f>'Ведомственная 2019'!G184</f>
        <v>0</v>
      </c>
      <c r="H219" s="170">
        <f>'Ведомственная 2019'!H184</f>
        <v>0</v>
      </c>
      <c r="I219" s="207">
        <v>0</v>
      </c>
    </row>
    <row r="220" spans="1:9" s="7" customFormat="1" ht="15.75" x14ac:dyDescent="0.25">
      <c r="A220" s="50" t="s">
        <v>56</v>
      </c>
      <c r="B220" s="269">
        <v>902</v>
      </c>
      <c r="C220" s="270" t="s">
        <v>96</v>
      </c>
      <c r="D220" s="270" t="s">
        <v>89</v>
      </c>
      <c r="E220" s="6" t="s">
        <v>197</v>
      </c>
      <c r="F220" s="164">
        <v>500</v>
      </c>
      <c r="G220" s="170">
        <f>'Ведомственная 2019'!G303</f>
        <v>100</v>
      </c>
      <c r="H220" s="170">
        <f>'Ведомственная 2019'!H303</f>
        <v>100</v>
      </c>
      <c r="I220" s="207">
        <f t="shared" si="85"/>
        <v>100</v>
      </c>
    </row>
    <row r="221" spans="1:9" s="5" customFormat="1" ht="15.75" x14ac:dyDescent="0.25">
      <c r="A221" s="77" t="s">
        <v>0</v>
      </c>
      <c r="B221" s="71">
        <v>902</v>
      </c>
      <c r="C221" s="72" t="s">
        <v>92</v>
      </c>
      <c r="D221" s="72"/>
      <c r="E221" s="73"/>
      <c r="F221" s="74"/>
      <c r="G221" s="70">
        <f>G222+G265+G341+G359+G315</f>
        <v>187463.99999999997</v>
      </c>
      <c r="H221" s="207">
        <f t="shared" ref="H221" si="96">H222+H265+H341+H359+H315</f>
        <v>183710.7</v>
      </c>
      <c r="I221" s="207">
        <f t="shared" si="85"/>
        <v>97.997855588272969</v>
      </c>
    </row>
    <row r="222" spans="1:9" s="7" customFormat="1" ht="15.75" x14ac:dyDescent="0.25">
      <c r="A222" s="77" t="s">
        <v>59</v>
      </c>
      <c r="B222" s="61">
        <v>902</v>
      </c>
      <c r="C222" s="72" t="s">
        <v>92</v>
      </c>
      <c r="D222" s="72" t="s">
        <v>88</v>
      </c>
      <c r="E222" s="73"/>
      <c r="F222" s="74"/>
      <c r="G222" s="11">
        <f>G223+G254+G250</f>
        <v>28844</v>
      </c>
      <c r="H222" s="11">
        <f t="shared" ref="H222" si="97">H223+H254+H250</f>
        <v>27626.9</v>
      </c>
      <c r="I222" s="207">
        <f t="shared" si="85"/>
        <v>95.780404936901959</v>
      </c>
    </row>
    <row r="223" spans="1:9" s="7" customFormat="1" ht="57.75" x14ac:dyDescent="0.25">
      <c r="A223" s="10" t="s">
        <v>378</v>
      </c>
      <c r="B223" s="71">
        <v>902</v>
      </c>
      <c r="C223" s="72" t="s">
        <v>92</v>
      </c>
      <c r="D223" s="72" t="s">
        <v>88</v>
      </c>
      <c r="E223" s="148" t="s">
        <v>199</v>
      </c>
      <c r="F223" s="74"/>
      <c r="G223" s="11">
        <f>G224+G235+G237+G229+G231+G233+G248+G240+G242+G244+G246</f>
        <v>27229.3</v>
      </c>
      <c r="H223" s="11">
        <f t="shared" ref="H223" si="98">H224+H235+H237+H229+H231+H233+H248+H240+H242+H244+H246</f>
        <v>26012.2</v>
      </c>
      <c r="I223" s="207">
        <f t="shared" si="85"/>
        <v>95.530182560697483</v>
      </c>
    </row>
    <row r="224" spans="1:9" s="7" customFormat="1" ht="27" x14ac:dyDescent="0.25">
      <c r="A224" s="66" t="s">
        <v>60</v>
      </c>
      <c r="B224" s="67">
        <v>902</v>
      </c>
      <c r="C224" s="68" t="s">
        <v>92</v>
      </c>
      <c r="D224" s="68" t="s">
        <v>88</v>
      </c>
      <c r="E224" s="147" t="s">
        <v>200</v>
      </c>
      <c r="F224" s="64"/>
      <c r="G224" s="14">
        <f>G225+G226+G227+G228</f>
        <v>11694.4</v>
      </c>
      <c r="H224" s="14">
        <f t="shared" ref="H224" si="99">H225+H226+H227+H228</f>
        <v>11569</v>
      </c>
      <c r="I224" s="207">
        <f t="shared" si="85"/>
        <v>98.92769188671501</v>
      </c>
    </row>
    <row r="225" spans="1:9" s="5" customFormat="1" ht="64.5" x14ac:dyDescent="0.25">
      <c r="A225" s="60" t="s">
        <v>22</v>
      </c>
      <c r="B225" s="61">
        <v>902</v>
      </c>
      <c r="C225" s="62" t="s">
        <v>92</v>
      </c>
      <c r="D225" s="62" t="s">
        <v>88</v>
      </c>
      <c r="E225" s="6" t="s">
        <v>200</v>
      </c>
      <c r="F225" s="75">
        <v>100</v>
      </c>
      <c r="G225" s="47">
        <f>'Ведомственная 2019'!G342</f>
        <v>4947.6000000000004</v>
      </c>
      <c r="H225" s="47">
        <f>'Ведомственная 2019'!H342</f>
        <v>4946.3</v>
      </c>
      <c r="I225" s="207">
        <f t="shared" si="85"/>
        <v>99.973724634166061</v>
      </c>
    </row>
    <row r="226" spans="1:9" s="7" customFormat="1" ht="26.25" x14ac:dyDescent="0.25">
      <c r="A226" s="60" t="s">
        <v>17</v>
      </c>
      <c r="B226" s="61">
        <v>902</v>
      </c>
      <c r="C226" s="62" t="s">
        <v>92</v>
      </c>
      <c r="D226" s="62" t="s">
        <v>88</v>
      </c>
      <c r="E226" s="6" t="s">
        <v>200</v>
      </c>
      <c r="F226" s="75">
        <v>200</v>
      </c>
      <c r="G226" s="47">
        <f>'Ведомственная 2019'!G343</f>
        <v>6717.5</v>
      </c>
      <c r="H226" s="47">
        <f>'Ведомственная 2019'!H343</f>
        <v>6593.4</v>
      </c>
      <c r="I226" s="207">
        <f t="shared" si="85"/>
        <v>98.152586527726086</v>
      </c>
    </row>
    <row r="227" spans="1:9" s="7" customFormat="1" ht="26.25" x14ac:dyDescent="0.25">
      <c r="A227" s="60" t="s">
        <v>61</v>
      </c>
      <c r="B227" s="61">
        <v>902</v>
      </c>
      <c r="C227" s="62" t="s">
        <v>92</v>
      </c>
      <c r="D227" s="62" t="s">
        <v>88</v>
      </c>
      <c r="E227" s="6" t="s">
        <v>200</v>
      </c>
      <c r="F227" s="75">
        <v>300</v>
      </c>
      <c r="G227" s="47"/>
      <c r="H227" s="47"/>
      <c r="I227" s="207"/>
    </row>
    <row r="228" spans="1:9" s="5" customFormat="1" ht="15.75" x14ac:dyDescent="0.25">
      <c r="A228" s="60" t="s">
        <v>15</v>
      </c>
      <c r="B228" s="61">
        <v>902</v>
      </c>
      <c r="C228" s="62" t="s">
        <v>92</v>
      </c>
      <c r="D228" s="62" t="s">
        <v>88</v>
      </c>
      <c r="E228" s="6" t="s">
        <v>200</v>
      </c>
      <c r="F228" s="75">
        <v>800</v>
      </c>
      <c r="G228" s="47">
        <f>'Ведомственная 2019'!G345</f>
        <v>29.3</v>
      </c>
      <c r="H228" s="47">
        <f>'Ведомственная 2019'!H345</f>
        <v>29.3</v>
      </c>
      <c r="I228" s="207">
        <f t="shared" si="85"/>
        <v>100</v>
      </c>
    </row>
    <row r="229" spans="1:9" s="7" customFormat="1" ht="67.5" x14ac:dyDescent="0.25">
      <c r="A229" s="228" t="s">
        <v>304</v>
      </c>
      <c r="B229" s="28">
        <v>902</v>
      </c>
      <c r="C229" s="29" t="s">
        <v>92</v>
      </c>
      <c r="D229" s="29" t="s">
        <v>88</v>
      </c>
      <c r="E229" s="231" t="s">
        <v>288</v>
      </c>
      <c r="F229" s="42"/>
      <c r="G229" s="47">
        <f>G230</f>
        <v>9733.5</v>
      </c>
      <c r="H229" s="47">
        <f t="shared" ref="H229" si="100">H230</f>
        <v>8857.2999999999993</v>
      </c>
      <c r="I229" s="207">
        <f t="shared" si="85"/>
        <v>90.998099347613902</v>
      </c>
    </row>
    <row r="230" spans="1:9" s="7" customFormat="1" ht="64.5" x14ac:dyDescent="0.25">
      <c r="A230" s="232" t="s">
        <v>22</v>
      </c>
      <c r="B230" s="190">
        <v>902</v>
      </c>
      <c r="C230" s="191" t="s">
        <v>92</v>
      </c>
      <c r="D230" s="191" t="s">
        <v>88</v>
      </c>
      <c r="E230" s="231" t="s">
        <v>288</v>
      </c>
      <c r="F230" s="193">
        <v>100</v>
      </c>
      <c r="G230" s="47">
        <f>'Ведомственная 2019'!G347</f>
        <v>9733.5</v>
      </c>
      <c r="H230" s="47">
        <f>'Ведомственная 2019'!H347</f>
        <v>8857.2999999999993</v>
      </c>
      <c r="I230" s="207">
        <f t="shared" si="85"/>
        <v>90.998099347613902</v>
      </c>
    </row>
    <row r="231" spans="1:9" s="7" customFormat="1" ht="67.5" x14ac:dyDescent="0.25">
      <c r="A231" s="228" t="s">
        <v>305</v>
      </c>
      <c r="B231" s="28">
        <v>902</v>
      </c>
      <c r="C231" s="29" t="s">
        <v>92</v>
      </c>
      <c r="D231" s="29" t="s">
        <v>88</v>
      </c>
      <c r="E231" s="231" t="s">
        <v>289</v>
      </c>
      <c r="F231" s="42"/>
      <c r="G231" s="47">
        <f>G232</f>
        <v>3200.5</v>
      </c>
      <c r="H231" s="47">
        <f t="shared" ref="H231" si="101">H232</f>
        <v>3029.5</v>
      </c>
      <c r="I231" s="207">
        <f t="shared" si="85"/>
        <v>94.657084830495236</v>
      </c>
    </row>
    <row r="232" spans="1:9" s="7" customFormat="1" ht="64.5" x14ac:dyDescent="0.25">
      <c r="A232" s="232" t="s">
        <v>22</v>
      </c>
      <c r="B232" s="190">
        <v>902</v>
      </c>
      <c r="C232" s="191" t="s">
        <v>92</v>
      </c>
      <c r="D232" s="191" t="s">
        <v>88</v>
      </c>
      <c r="E232" s="231" t="s">
        <v>289</v>
      </c>
      <c r="F232" s="193">
        <v>100</v>
      </c>
      <c r="G232" s="47">
        <f>'Ведомственная 2019'!G349</f>
        <v>3200.5</v>
      </c>
      <c r="H232" s="47">
        <f>'Ведомственная 2019'!H349</f>
        <v>3029.5</v>
      </c>
      <c r="I232" s="207">
        <f t="shared" si="85"/>
        <v>94.657084830495236</v>
      </c>
    </row>
    <row r="233" spans="1:9" s="7" customFormat="1" ht="54" x14ac:dyDescent="0.25">
      <c r="A233" s="228" t="s">
        <v>306</v>
      </c>
      <c r="B233" s="28">
        <v>902</v>
      </c>
      <c r="C233" s="29" t="s">
        <v>92</v>
      </c>
      <c r="D233" s="29" t="s">
        <v>88</v>
      </c>
      <c r="E233" s="231" t="s">
        <v>290</v>
      </c>
      <c r="F233" s="42"/>
      <c r="G233" s="47">
        <f>G234</f>
        <v>224.7</v>
      </c>
      <c r="H233" s="47">
        <f t="shared" ref="H233" si="102">H234</f>
        <v>224.7</v>
      </c>
      <c r="I233" s="207">
        <f t="shared" si="85"/>
        <v>100</v>
      </c>
    </row>
    <row r="234" spans="1:9" s="7" customFormat="1" ht="26.25" x14ac:dyDescent="0.25">
      <c r="A234" s="21" t="s">
        <v>17</v>
      </c>
      <c r="B234" s="212">
        <v>902</v>
      </c>
      <c r="C234" s="213" t="s">
        <v>92</v>
      </c>
      <c r="D234" s="213" t="s">
        <v>88</v>
      </c>
      <c r="E234" s="162" t="s">
        <v>290</v>
      </c>
      <c r="F234" s="164">
        <v>200</v>
      </c>
      <c r="G234" s="47">
        <f>'Ведомственная 2019'!G351</f>
        <v>224.7</v>
      </c>
      <c r="H234" s="47">
        <f>'Ведомственная 2019'!H351</f>
        <v>224.7</v>
      </c>
      <c r="I234" s="207">
        <f t="shared" si="85"/>
        <v>100</v>
      </c>
    </row>
    <row r="235" spans="1:9" s="5" customFormat="1" ht="40.5" x14ac:dyDescent="0.25">
      <c r="A235" s="66" t="s">
        <v>24</v>
      </c>
      <c r="B235" s="67">
        <v>902</v>
      </c>
      <c r="C235" s="68" t="s">
        <v>92</v>
      </c>
      <c r="D235" s="68" t="s">
        <v>88</v>
      </c>
      <c r="E235" s="147" t="s">
        <v>201</v>
      </c>
      <c r="F235" s="64"/>
      <c r="G235" s="65">
        <f>G236</f>
        <v>920</v>
      </c>
      <c r="H235" s="158">
        <f t="shared" ref="H235" si="103">H236</f>
        <v>919.9</v>
      </c>
      <c r="I235" s="207">
        <f t="shared" si="85"/>
        <v>99.989130434782609</v>
      </c>
    </row>
    <row r="236" spans="1:9" s="7" customFormat="1" ht="15.75" x14ac:dyDescent="0.25">
      <c r="A236" s="60" t="s">
        <v>15</v>
      </c>
      <c r="B236" s="61">
        <v>902</v>
      </c>
      <c r="C236" s="62" t="s">
        <v>92</v>
      </c>
      <c r="D236" s="62" t="s">
        <v>88</v>
      </c>
      <c r="E236" s="6" t="s">
        <v>201</v>
      </c>
      <c r="F236" s="75">
        <v>800</v>
      </c>
      <c r="G236" s="76">
        <f>'Ведомственная 2019'!G353</f>
        <v>920</v>
      </c>
      <c r="H236" s="170">
        <f>'Ведомственная 2019'!H353</f>
        <v>919.9</v>
      </c>
      <c r="I236" s="207">
        <f t="shared" si="85"/>
        <v>99.989130434782609</v>
      </c>
    </row>
    <row r="237" spans="1:9" s="7" customFormat="1" ht="63" customHeight="1" x14ac:dyDescent="0.25">
      <c r="A237" s="48" t="s">
        <v>291</v>
      </c>
      <c r="B237" s="28">
        <v>902</v>
      </c>
      <c r="C237" s="29" t="s">
        <v>92</v>
      </c>
      <c r="D237" s="29" t="s">
        <v>88</v>
      </c>
      <c r="E237" s="41" t="s">
        <v>340</v>
      </c>
      <c r="F237" s="87"/>
      <c r="G237" s="86">
        <f>G238+G239</f>
        <v>98.800000000000011</v>
      </c>
      <c r="H237" s="207">
        <f t="shared" ref="H237" si="104">H238+H239</f>
        <v>98.800000000000011</v>
      </c>
      <c r="I237" s="207">
        <f t="shared" si="85"/>
        <v>100</v>
      </c>
    </row>
    <row r="238" spans="1:9" s="7" customFormat="1" ht="64.5" x14ac:dyDescent="0.25">
      <c r="A238" s="232" t="s">
        <v>22</v>
      </c>
      <c r="B238" s="190">
        <v>902</v>
      </c>
      <c r="C238" s="191" t="s">
        <v>92</v>
      </c>
      <c r="D238" s="191" t="s">
        <v>88</v>
      </c>
      <c r="E238" s="192" t="s">
        <v>340</v>
      </c>
      <c r="F238" s="85">
        <v>100</v>
      </c>
      <c r="G238" s="88">
        <f>'Ведомственная 2019'!G355</f>
        <v>60.7</v>
      </c>
      <c r="H238" s="170">
        <f>'Ведомственная 2019'!H355</f>
        <v>60.7</v>
      </c>
      <c r="I238" s="207">
        <f t="shared" si="85"/>
        <v>100</v>
      </c>
    </row>
    <row r="239" spans="1:9" s="7" customFormat="1" ht="26.25" x14ac:dyDescent="0.25">
      <c r="A239" s="232" t="s">
        <v>17</v>
      </c>
      <c r="B239" s="190">
        <v>902</v>
      </c>
      <c r="C239" s="191" t="s">
        <v>92</v>
      </c>
      <c r="D239" s="191" t="s">
        <v>88</v>
      </c>
      <c r="E239" s="192" t="s">
        <v>340</v>
      </c>
      <c r="F239" s="85">
        <v>200</v>
      </c>
      <c r="G239" s="88">
        <f>'Ведомственная 2019'!G356</f>
        <v>38.1</v>
      </c>
      <c r="H239" s="170">
        <f>'Ведомственная 2019'!H356</f>
        <v>38.1</v>
      </c>
      <c r="I239" s="207">
        <f t="shared" si="85"/>
        <v>100</v>
      </c>
    </row>
    <row r="240" spans="1:9" s="7" customFormat="1" ht="81" x14ac:dyDescent="0.25">
      <c r="A240" s="48" t="s">
        <v>328</v>
      </c>
      <c r="B240" s="229">
        <v>902</v>
      </c>
      <c r="C240" s="230" t="s">
        <v>92</v>
      </c>
      <c r="D240" s="230" t="s">
        <v>88</v>
      </c>
      <c r="E240" s="231" t="s">
        <v>331</v>
      </c>
      <c r="F240" s="157"/>
      <c r="G240" s="207">
        <f>G241</f>
        <v>839.5</v>
      </c>
      <c r="H240" s="207">
        <f t="shared" ref="H240" si="105">H241</f>
        <v>810.8</v>
      </c>
      <c r="I240" s="207">
        <f t="shared" si="85"/>
        <v>96.581298391899935</v>
      </c>
    </row>
    <row r="241" spans="1:9" s="7" customFormat="1" ht="64.5" x14ac:dyDescent="0.25">
      <c r="A241" s="232" t="s">
        <v>22</v>
      </c>
      <c r="B241" s="190">
        <v>902</v>
      </c>
      <c r="C241" s="191" t="s">
        <v>92</v>
      </c>
      <c r="D241" s="191" t="s">
        <v>88</v>
      </c>
      <c r="E241" s="192" t="s">
        <v>331</v>
      </c>
      <c r="F241" s="164">
        <v>100</v>
      </c>
      <c r="G241" s="170">
        <f>'Ведомственная 2019'!G358</f>
        <v>839.5</v>
      </c>
      <c r="H241" s="170">
        <f>'Ведомственная 2019'!H358</f>
        <v>810.8</v>
      </c>
      <c r="I241" s="207">
        <f t="shared" si="85"/>
        <v>96.581298391899935</v>
      </c>
    </row>
    <row r="242" spans="1:9" s="7" customFormat="1" ht="81" x14ac:dyDescent="0.25">
      <c r="A242" s="48" t="s">
        <v>329</v>
      </c>
      <c r="B242" s="229">
        <v>902</v>
      </c>
      <c r="C242" s="230" t="s">
        <v>92</v>
      </c>
      <c r="D242" s="230" t="s">
        <v>88</v>
      </c>
      <c r="E242" s="231" t="s">
        <v>332</v>
      </c>
      <c r="F242" s="157"/>
      <c r="G242" s="207">
        <f>G243</f>
        <v>272.2</v>
      </c>
      <c r="H242" s="207">
        <f t="shared" ref="H242" si="106">H243</f>
        <v>256.5</v>
      </c>
      <c r="I242" s="207">
        <f t="shared" si="85"/>
        <v>94.232182218956652</v>
      </c>
    </row>
    <row r="243" spans="1:9" s="7" customFormat="1" ht="64.5" x14ac:dyDescent="0.25">
      <c r="A243" s="232" t="s">
        <v>22</v>
      </c>
      <c r="B243" s="190">
        <v>902</v>
      </c>
      <c r="C243" s="191" t="s">
        <v>92</v>
      </c>
      <c r="D243" s="191" t="s">
        <v>88</v>
      </c>
      <c r="E243" s="192" t="s">
        <v>332</v>
      </c>
      <c r="F243" s="164">
        <v>100</v>
      </c>
      <c r="G243" s="170">
        <f>'Ведомственная 2019'!G360</f>
        <v>272.2</v>
      </c>
      <c r="H243" s="170">
        <f>'Ведомственная 2019'!H360</f>
        <v>256.5</v>
      </c>
      <c r="I243" s="207">
        <f t="shared" si="85"/>
        <v>94.232182218956652</v>
      </c>
    </row>
    <row r="244" spans="1:9" s="7" customFormat="1" ht="81" x14ac:dyDescent="0.25">
      <c r="A244" s="48" t="s">
        <v>330</v>
      </c>
      <c r="B244" s="229">
        <v>902</v>
      </c>
      <c r="C244" s="230" t="s">
        <v>92</v>
      </c>
      <c r="D244" s="230" t="s">
        <v>88</v>
      </c>
      <c r="E244" s="231" t="s">
        <v>333</v>
      </c>
      <c r="F244" s="157"/>
      <c r="G244" s="207">
        <f>G245</f>
        <v>7.7</v>
      </c>
      <c r="H244" s="207">
        <f t="shared" ref="H244" si="107">H245</f>
        <v>7.7</v>
      </c>
      <c r="I244" s="207">
        <f t="shared" si="85"/>
        <v>100</v>
      </c>
    </row>
    <row r="245" spans="1:9" s="7" customFormat="1" ht="26.25" x14ac:dyDescent="0.25">
      <c r="A245" s="232" t="s">
        <v>17</v>
      </c>
      <c r="B245" s="190">
        <v>902</v>
      </c>
      <c r="C245" s="191" t="s">
        <v>92</v>
      </c>
      <c r="D245" s="191" t="s">
        <v>88</v>
      </c>
      <c r="E245" s="192" t="s">
        <v>333</v>
      </c>
      <c r="F245" s="164">
        <v>200</v>
      </c>
      <c r="G245" s="170">
        <f>'Ведомственная 2019'!G362</f>
        <v>7.7</v>
      </c>
      <c r="H245" s="170">
        <f>'Ведомственная 2019'!H362</f>
        <v>7.7</v>
      </c>
      <c r="I245" s="207">
        <f t="shared" si="85"/>
        <v>100</v>
      </c>
    </row>
    <row r="246" spans="1:9" s="7" customFormat="1" ht="67.5" x14ac:dyDescent="0.25">
      <c r="A246" s="48" t="s">
        <v>345</v>
      </c>
      <c r="B246" s="229">
        <v>902</v>
      </c>
      <c r="C246" s="230" t="s">
        <v>92</v>
      </c>
      <c r="D246" s="230" t="s">
        <v>88</v>
      </c>
      <c r="E246" s="41" t="s">
        <v>427</v>
      </c>
      <c r="F246" s="206"/>
      <c r="G246" s="158">
        <f>G247</f>
        <v>238</v>
      </c>
      <c r="H246" s="158">
        <f t="shared" ref="H246" si="108">H247</f>
        <v>238</v>
      </c>
      <c r="I246" s="207">
        <f t="shared" si="85"/>
        <v>100</v>
      </c>
    </row>
    <row r="247" spans="1:9" s="7" customFormat="1" ht="26.25" x14ac:dyDescent="0.25">
      <c r="A247" s="312" t="s">
        <v>17</v>
      </c>
      <c r="B247" s="313">
        <v>902</v>
      </c>
      <c r="C247" s="234" t="s">
        <v>92</v>
      </c>
      <c r="D247" s="234" t="s">
        <v>88</v>
      </c>
      <c r="E247" s="192" t="s">
        <v>427</v>
      </c>
      <c r="F247" s="164">
        <v>200</v>
      </c>
      <c r="G247" s="170">
        <f>'Ведомственная 2019'!G364</f>
        <v>238</v>
      </c>
      <c r="H247" s="170">
        <f>'Ведомственная 2019'!H364</f>
        <v>238</v>
      </c>
      <c r="I247" s="207">
        <f t="shared" si="85"/>
        <v>100</v>
      </c>
    </row>
    <row r="248" spans="1:9" s="7" customFormat="1" ht="81" x14ac:dyDescent="0.25">
      <c r="A248" s="159" t="s">
        <v>274</v>
      </c>
      <c r="B248" s="160">
        <v>902</v>
      </c>
      <c r="C248" s="161" t="s">
        <v>92</v>
      </c>
      <c r="D248" s="161" t="s">
        <v>88</v>
      </c>
      <c r="E248" s="162" t="s">
        <v>322</v>
      </c>
      <c r="F248" s="157"/>
      <c r="G248" s="207">
        <f>G249</f>
        <v>0</v>
      </c>
      <c r="H248" s="207">
        <f t="shared" ref="H248" si="109">H249</f>
        <v>0</v>
      </c>
      <c r="I248" s="207">
        <v>0</v>
      </c>
    </row>
    <row r="249" spans="1:9" s="7" customFormat="1" ht="64.5" x14ac:dyDescent="0.25">
      <c r="A249" s="250" t="s">
        <v>22</v>
      </c>
      <c r="B249" s="251">
        <v>902</v>
      </c>
      <c r="C249" s="252" t="s">
        <v>92</v>
      </c>
      <c r="D249" s="252" t="s">
        <v>88</v>
      </c>
      <c r="E249" s="6" t="s">
        <v>322</v>
      </c>
      <c r="F249" s="164">
        <v>100</v>
      </c>
      <c r="G249" s="170">
        <f>'Ведомственная 2019'!G366</f>
        <v>0</v>
      </c>
      <c r="H249" s="170">
        <f>'Ведомственная 2019'!H366</f>
        <v>0</v>
      </c>
      <c r="I249" s="207">
        <v>0</v>
      </c>
    </row>
    <row r="250" spans="1:9" s="7" customFormat="1" ht="86.25" x14ac:dyDescent="0.25">
      <c r="A250" s="10" t="s">
        <v>369</v>
      </c>
      <c r="B250" s="203">
        <v>902</v>
      </c>
      <c r="C250" s="204" t="s">
        <v>92</v>
      </c>
      <c r="D250" s="204" t="s">
        <v>88</v>
      </c>
      <c r="E250" s="205" t="s">
        <v>185</v>
      </c>
      <c r="F250" s="164"/>
      <c r="G250" s="207">
        <f>G251</f>
        <v>297.2</v>
      </c>
      <c r="H250" s="207">
        <f t="shared" ref="H250:H252" si="110">H251</f>
        <v>297.2</v>
      </c>
      <c r="I250" s="207">
        <f t="shared" si="85"/>
        <v>100</v>
      </c>
    </row>
    <row r="251" spans="1:9" s="7" customFormat="1" ht="94.5" x14ac:dyDescent="0.25">
      <c r="A251" s="113" t="s">
        <v>184</v>
      </c>
      <c r="B251" s="203">
        <v>902</v>
      </c>
      <c r="C251" s="204" t="s">
        <v>92</v>
      </c>
      <c r="D251" s="204" t="s">
        <v>88</v>
      </c>
      <c r="E251" s="205" t="s">
        <v>187</v>
      </c>
      <c r="F251" s="164"/>
      <c r="G251" s="207">
        <f>G252</f>
        <v>297.2</v>
      </c>
      <c r="H251" s="207">
        <f t="shared" si="110"/>
        <v>297.2</v>
      </c>
      <c r="I251" s="207">
        <f t="shared" si="85"/>
        <v>100</v>
      </c>
    </row>
    <row r="252" spans="1:9" s="7" customFormat="1" ht="27" x14ac:dyDescent="0.25">
      <c r="A252" s="159" t="s">
        <v>47</v>
      </c>
      <c r="B252" s="160">
        <v>902</v>
      </c>
      <c r="C252" s="161" t="s">
        <v>92</v>
      </c>
      <c r="D252" s="161" t="s">
        <v>88</v>
      </c>
      <c r="E252" s="162" t="s">
        <v>188</v>
      </c>
      <c r="F252" s="164"/>
      <c r="G252" s="158">
        <f>G253</f>
        <v>297.2</v>
      </c>
      <c r="H252" s="158">
        <f t="shared" si="110"/>
        <v>297.2</v>
      </c>
      <c r="I252" s="207">
        <f t="shared" si="85"/>
        <v>100</v>
      </c>
    </row>
    <row r="253" spans="1:9" s="7" customFormat="1" ht="26.25" x14ac:dyDescent="0.25">
      <c r="A253" s="312" t="s">
        <v>46</v>
      </c>
      <c r="B253" s="313">
        <v>902</v>
      </c>
      <c r="C253" s="314" t="s">
        <v>92</v>
      </c>
      <c r="D253" s="314" t="s">
        <v>88</v>
      </c>
      <c r="E253" s="6" t="s">
        <v>189</v>
      </c>
      <c r="F253" s="164">
        <v>400</v>
      </c>
      <c r="G253" s="170">
        <f>'Ведомственная 2019'!G370</f>
        <v>297.2</v>
      </c>
      <c r="H253" s="170">
        <f>'Ведомственная 2019'!H370</f>
        <v>297.2</v>
      </c>
      <c r="I253" s="207">
        <f t="shared" si="85"/>
        <v>100</v>
      </c>
    </row>
    <row r="254" spans="1:9" s="7" customFormat="1" ht="85.5" x14ac:dyDescent="0.25">
      <c r="A254" s="173" t="s">
        <v>211</v>
      </c>
      <c r="B254" s="118">
        <v>902</v>
      </c>
      <c r="C254" s="204" t="s">
        <v>92</v>
      </c>
      <c r="D254" s="204" t="s">
        <v>88</v>
      </c>
      <c r="E254" s="205" t="s">
        <v>214</v>
      </c>
      <c r="F254" s="206"/>
      <c r="G254" s="207">
        <f>G255</f>
        <v>1317.5</v>
      </c>
      <c r="H254" s="207">
        <f t="shared" ref="H254" si="111">H255</f>
        <v>1317.5</v>
      </c>
      <c r="I254" s="207">
        <f t="shared" si="85"/>
        <v>100</v>
      </c>
    </row>
    <row r="255" spans="1:9" s="7" customFormat="1" ht="51" x14ac:dyDescent="0.25">
      <c r="A255" s="174" t="s">
        <v>212</v>
      </c>
      <c r="B255" s="118">
        <v>902</v>
      </c>
      <c r="C255" s="204" t="s">
        <v>92</v>
      </c>
      <c r="D255" s="204" t="s">
        <v>88</v>
      </c>
      <c r="E255" s="205" t="s">
        <v>213</v>
      </c>
      <c r="F255" s="206"/>
      <c r="G255" s="207">
        <f>G258+G260+G262+G256</f>
        <v>1317.5</v>
      </c>
      <c r="H255" s="207">
        <f t="shared" ref="H255" si="112">H258+H260+H262+H256</f>
        <v>1317.5</v>
      </c>
      <c r="I255" s="207">
        <f t="shared" si="85"/>
        <v>100</v>
      </c>
    </row>
    <row r="256" spans="1:9" s="7" customFormat="1" ht="51" x14ac:dyDescent="0.25">
      <c r="A256" s="174" t="s">
        <v>429</v>
      </c>
      <c r="B256" s="118">
        <v>902</v>
      </c>
      <c r="C256" s="204" t="s">
        <v>92</v>
      </c>
      <c r="D256" s="204" t="s">
        <v>88</v>
      </c>
      <c r="E256" s="205" t="s">
        <v>428</v>
      </c>
      <c r="F256" s="206"/>
      <c r="G256" s="207">
        <f>G257</f>
        <v>194.4</v>
      </c>
      <c r="H256" s="207">
        <f t="shared" ref="H256" si="113">H257</f>
        <v>194.4</v>
      </c>
      <c r="I256" s="207">
        <f t="shared" si="85"/>
        <v>100</v>
      </c>
    </row>
    <row r="257" spans="1:9" s="7" customFormat="1" ht="26.25" x14ac:dyDescent="0.25">
      <c r="A257" s="312" t="s">
        <v>17</v>
      </c>
      <c r="B257" s="117">
        <v>902</v>
      </c>
      <c r="C257" s="314" t="s">
        <v>92</v>
      </c>
      <c r="D257" s="314" t="s">
        <v>88</v>
      </c>
      <c r="E257" s="6" t="s">
        <v>428</v>
      </c>
      <c r="F257" s="164">
        <v>200</v>
      </c>
      <c r="G257" s="170">
        <f>'Ведомственная 2019'!G374</f>
        <v>194.4</v>
      </c>
      <c r="H257" s="170">
        <f>'Ведомственная 2019'!H374</f>
        <v>194.4</v>
      </c>
      <c r="I257" s="207">
        <f t="shared" si="85"/>
        <v>100</v>
      </c>
    </row>
    <row r="258" spans="1:9" s="7" customFormat="1" ht="220.5" customHeight="1" x14ac:dyDescent="0.25">
      <c r="A258" s="22" t="s">
        <v>418</v>
      </c>
      <c r="B258" s="118">
        <v>902</v>
      </c>
      <c r="C258" s="204" t="s">
        <v>92</v>
      </c>
      <c r="D258" s="204" t="s">
        <v>88</v>
      </c>
      <c r="E258" s="205" t="s">
        <v>419</v>
      </c>
      <c r="F258" s="206"/>
      <c r="G258" s="207">
        <f>G259</f>
        <v>961.1</v>
      </c>
      <c r="H258" s="207">
        <f t="shared" ref="H258" si="114">H259</f>
        <v>961.1</v>
      </c>
      <c r="I258" s="207">
        <f t="shared" si="85"/>
        <v>100</v>
      </c>
    </row>
    <row r="259" spans="1:9" s="7" customFormat="1" ht="26.25" x14ac:dyDescent="0.25">
      <c r="A259" s="312" t="s">
        <v>17</v>
      </c>
      <c r="B259" s="313">
        <v>902</v>
      </c>
      <c r="C259" s="314" t="s">
        <v>92</v>
      </c>
      <c r="D259" s="314" t="s">
        <v>88</v>
      </c>
      <c r="E259" s="6" t="s">
        <v>419</v>
      </c>
      <c r="F259" s="164">
        <v>200</v>
      </c>
      <c r="G259" s="170">
        <f>'Ведомственная 2019'!G190+'Ведомственная 2019'!G376</f>
        <v>961.1</v>
      </c>
      <c r="H259" s="170">
        <f>'Ведомственная 2019'!H190+'Ведомственная 2019'!H376</f>
        <v>961.1</v>
      </c>
      <c r="I259" s="207">
        <f t="shared" si="85"/>
        <v>100</v>
      </c>
    </row>
    <row r="260" spans="1:9" s="7" customFormat="1" ht="222" customHeight="1" x14ac:dyDescent="0.25">
      <c r="A260" s="22" t="s">
        <v>420</v>
      </c>
      <c r="B260" s="118">
        <v>902</v>
      </c>
      <c r="C260" s="204" t="s">
        <v>92</v>
      </c>
      <c r="D260" s="204" t="s">
        <v>88</v>
      </c>
      <c r="E260" s="205" t="s">
        <v>419</v>
      </c>
      <c r="F260" s="206"/>
      <c r="G260" s="207">
        <f>G261</f>
        <v>156.4</v>
      </c>
      <c r="H260" s="207">
        <f t="shared" ref="H260" si="115">H261</f>
        <v>156.4</v>
      </c>
      <c r="I260" s="207">
        <f t="shared" si="85"/>
        <v>100</v>
      </c>
    </row>
    <row r="261" spans="1:9" s="7" customFormat="1" ht="26.25" x14ac:dyDescent="0.25">
      <c r="A261" s="312" t="s">
        <v>17</v>
      </c>
      <c r="B261" s="313">
        <v>902</v>
      </c>
      <c r="C261" s="314" t="s">
        <v>92</v>
      </c>
      <c r="D261" s="314" t="s">
        <v>88</v>
      </c>
      <c r="E261" s="6" t="s">
        <v>419</v>
      </c>
      <c r="F261" s="164">
        <v>200</v>
      </c>
      <c r="G261" s="170">
        <f>'Ведомственная 2019'!G192+'Ведомственная 2019'!G378</f>
        <v>156.4</v>
      </c>
      <c r="H261" s="170">
        <f>'Ведомственная 2019'!H192+'Ведомственная 2019'!H378</f>
        <v>156.4</v>
      </c>
      <c r="I261" s="207">
        <f t="shared" si="85"/>
        <v>100</v>
      </c>
    </row>
    <row r="262" spans="1:9" s="7" customFormat="1" ht="213.75" customHeight="1" x14ac:dyDescent="0.25">
      <c r="A262" s="22" t="s">
        <v>421</v>
      </c>
      <c r="B262" s="116">
        <v>902</v>
      </c>
      <c r="C262" s="161" t="s">
        <v>92</v>
      </c>
      <c r="D262" s="161" t="s">
        <v>88</v>
      </c>
      <c r="E262" s="162" t="s">
        <v>419</v>
      </c>
      <c r="F262" s="157"/>
      <c r="G262" s="207">
        <f>G263</f>
        <v>5.6</v>
      </c>
      <c r="H262" s="207">
        <f t="shared" ref="H262" si="116">H263</f>
        <v>5.6</v>
      </c>
      <c r="I262" s="207">
        <f t="shared" ref="I262:I325" si="117">H262/G262*100</f>
        <v>100</v>
      </c>
    </row>
    <row r="263" spans="1:9" s="7" customFormat="1" ht="26.25" x14ac:dyDescent="0.25">
      <c r="A263" s="312" t="s">
        <v>17</v>
      </c>
      <c r="B263" s="313">
        <v>902</v>
      </c>
      <c r="C263" s="314" t="s">
        <v>92</v>
      </c>
      <c r="D263" s="314" t="s">
        <v>88</v>
      </c>
      <c r="E263" s="6" t="s">
        <v>419</v>
      </c>
      <c r="F263" s="164">
        <v>200</v>
      </c>
      <c r="G263" s="170">
        <f>'Ведомственная 2019'!G194+'Ведомственная 2019'!G380</f>
        <v>5.6</v>
      </c>
      <c r="H263" s="170">
        <f>'Ведомственная 2019'!H194+'Ведомственная 2019'!H380</f>
        <v>5.6</v>
      </c>
      <c r="I263" s="207">
        <f t="shared" si="117"/>
        <v>100</v>
      </c>
    </row>
    <row r="264" spans="1:9" s="7" customFormat="1" ht="15.75" x14ac:dyDescent="0.25">
      <c r="A264" s="78"/>
      <c r="B264" s="79"/>
      <c r="C264" s="80"/>
      <c r="D264" s="80"/>
      <c r="E264" s="6"/>
      <c r="F264" s="81"/>
      <c r="G264" s="47"/>
      <c r="H264" s="47"/>
      <c r="I264" s="207"/>
    </row>
    <row r="265" spans="1:9" s="5" customFormat="1" ht="15.75" x14ac:dyDescent="0.25">
      <c r="A265" s="31" t="s">
        <v>62</v>
      </c>
      <c r="B265" s="71">
        <v>902</v>
      </c>
      <c r="C265" s="72" t="s">
        <v>92</v>
      </c>
      <c r="D265" s="72" t="s">
        <v>91</v>
      </c>
      <c r="E265" s="73"/>
      <c r="F265" s="74"/>
      <c r="G265" s="70">
        <f>G266+G311+G298</f>
        <v>141228.09999999998</v>
      </c>
      <c r="H265" s="207">
        <f t="shared" ref="H265" si="118">H266+H311+H298</f>
        <v>138790.39999999999</v>
      </c>
      <c r="I265" s="207">
        <f t="shared" si="117"/>
        <v>98.273927072586844</v>
      </c>
    </row>
    <row r="266" spans="1:9" s="7" customFormat="1" ht="43.5" x14ac:dyDescent="0.25">
      <c r="A266" s="10" t="s">
        <v>376</v>
      </c>
      <c r="B266" s="71">
        <v>902</v>
      </c>
      <c r="C266" s="72" t="s">
        <v>92</v>
      </c>
      <c r="D266" s="72" t="s">
        <v>91</v>
      </c>
      <c r="E266" s="148" t="s">
        <v>204</v>
      </c>
      <c r="F266" s="74"/>
      <c r="G266" s="70">
        <f>G267+G277+G281+G283+G291+G271+G273+G275+G294+G296+G287+G285+G289+G279</f>
        <v>138312.59999999998</v>
      </c>
      <c r="H266" s="207">
        <f t="shared" ref="H266" si="119">H267+H277+H281+H283+H291+H271+H273+H275+H294+H296+H287+H285+H289+H279</f>
        <v>135874.9</v>
      </c>
      <c r="I266" s="207">
        <f t="shared" si="117"/>
        <v>98.237543072720797</v>
      </c>
    </row>
    <row r="267" spans="1:9" ht="27" x14ac:dyDescent="0.25">
      <c r="A267" s="66" t="s">
        <v>60</v>
      </c>
      <c r="B267" s="67">
        <v>902</v>
      </c>
      <c r="C267" s="68" t="s">
        <v>92</v>
      </c>
      <c r="D267" s="68" t="s">
        <v>91</v>
      </c>
      <c r="E267" s="147" t="s">
        <v>205</v>
      </c>
      <c r="F267" s="64"/>
      <c r="G267" s="65">
        <f>G268+G269+G270</f>
        <v>19652.400000000001</v>
      </c>
      <c r="H267" s="158">
        <f t="shared" ref="H267" si="120">H268+H269+H270</f>
        <v>19090.099999999999</v>
      </c>
      <c r="I267" s="207">
        <f t="shared" si="117"/>
        <v>97.13877185483706</v>
      </c>
    </row>
    <row r="268" spans="1:9" s="5" customFormat="1" ht="64.5" x14ac:dyDescent="0.25">
      <c r="A268" s="60" t="s">
        <v>22</v>
      </c>
      <c r="B268" s="61">
        <v>902</v>
      </c>
      <c r="C268" s="62" t="s">
        <v>92</v>
      </c>
      <c r="D268" s="62" t="s">
        <v>91</v>
      </c>
      <c r="E268" s="6" t="s">
        <v>205</v>
      </c>
      <c r="F268" s="75">
        <v>100</v>
      </c>
      <c r="G268" s="47">
        <f>'Ведомственная 2019'!G386</f>
        <v>2094.4</v>
      </c>
      <c r="H268" s="47">
        <f>'Ведомственная 2019'!H386</f>
        <v>2077.8000000000002</v>
      </c>
      <c r="I268" s="207">
        <f t="shared" si="117"/>
        <v>99.207410236822</v>
      </c>
    </row>
    <row r="269" spans="1:9" s="7" customFormat="1" ht="26.25" x14ac:dyDescent="0.25">
      <c r="A269" s="60" t="s">
        <v>17</v>
      </c>
      <c r="B269" s="61">
        <v>902</v>
      </c>
      <c r="C269" s="62" t="s">
        <v>92</v>
      </c>
      <c r="D269" s="62" t="s">
        <v>91</v>
      </c>
      <c r="E269" s="6" t="s">
        <v>205</v>
      </c>
      <c r="F269" s="75">
        <v>200</v>
      </c>
      <c r="G269" s="47">
        <f>'Ведомственная 2019'!G387+'Ведомственная 2019'!G202</f>
        <v>17347.400000000001</v>
      </c>
      <c r="H269" s="47">
        <f>'Ведомственная 2019'!H387+'Ведомственная 2019'!H202</f>
        <v>16805.099999999999</v>
      </c>
      <c r="I269" s="207">
        <f t="shared" si="117"/>
        <v>96.8738831179312</v>
      </c>
    </row>
    <row r="270" spans="1:9" ht="26.25" x14ac:dyDescent="0.25">
      <c r="A270" s="60" t="s">
        <v>61</v>
      </c>
      <c r="B270" s="61">
        <v>902</v>
      </c>
      <c r="C270" s="62" t="s">
        <v>92</v>
      </c>
      <c r="D270" s="62" t="s">
        <v>91</v>
      </c>
      <c r="E270" s="6" t="s">
        <v>205</v>
      </c>
      <c r="F270" s="75">
        <v>800</v>
      </c>
      <c r="G270" s="47">
        <f>'Ведомственная 2019'!G388</f>
        <v>210.6</v>
      </c>
      <c r="H270" s="47">
        <f>'Ведомственная 2019'!H388</f>
        <v>207.2</v>
      </c>
      <c r="I270" s="207">
        <f t="shared" si="117"/>
        <v>98.385565052231712</v>
      </c>
    </row>
    <row r="271" spans="1:9" s="4" customFormat="1" ht="67.5" x14ac:dyDescent="0.25">
      <c r="A271" s="228" t="s">
        <v>307</v>
      </c>
      <c r="B271" s="229">
        <v>902</v>
      </c>
      <c r="C271" s="230" t="s">
        <v>92</v>
      </c>
      <c r="D271" s="230" t="s">
        <v>91</v>
      </c>
      <c r="E271" s="231" t="s">
        <v>292</v>
      </c>
      <c r="F271" s="157"/>
      <c r="G271" s="47">
        <f>G272</f>
        <v>82737.899999999994</v>
      </c>
      <c r="H271" s="47">
        <f t="shared" ref="H271" si="121">H272</f>
        <v>81226.399999999994</v>
      </c>
      <c r="I271" s="207">
        <f t="shared" si="117"/>
        <v>98.173146768288774</v>
      </c>
    </row>
    <row r="272" spans="1:9" s="4" customFormat="1" ht="64.5" x14ac:dyDescent="0.25">
      <c r="A272" s="232" t="s">
        <v>22</v>
      </c>
      <c r="B272" s="190">
        <v>902</v>
      </c>
      <c r="C272" s="191" t="s">
        <v>92</v>
      </c>
      <c r="D272" s="191" t="s">
        <v>91</v>
      </c>
      <c r="E272" s="192" t="s">
        <v>292</v>
      </c>
      <c r="F272" s="164">
        <v>100</v>
      </c>
      <c r="G272" s="47">
        <f>'Ведомственная 2019'!G390</f>
        <v>82737.899999999994</v>
      </c>
      <c r="H272" s="47">
        <f>'Ведомственная 2019'!H390</f>
        <v>81226.399999999994</v>
      </c>
      <c r="I272" s="207">
        <f t="shared" si="117"/>
        <v>98.173146768288774</v>
      </c>
    </row>
    <row r="273" spans="1:9" s="4" customFormat="1" ht="67.5" x14ac:dyDescent="0.25">
      <c r="A273" s="228" t="s">
        <v>308</v>
      </c>
      <c r="B273" s="229">
        <v>902</v>
      </c>
      <c r="C273" s="230" t="s">
        <v>92</v>
      </c>
      <c r="D273" s="230" t="s">
        <v>91</v>
      </c>
      <c r="E273" s="231" t="s">
        <v>293</v>
      </c>
      <c r="F273" s="157"/>
      <c r="G273" s="47">
        <f>G274</f>
        <v>23287.599999999999</v>
      </c>
      <c r="H273" s="47">
        <f t="shared" ref="H273" si="122">H274</f>
        <v>23051</v>
      </c>
      <c r="I273" s="207">
        <f t="shared" si="117"/>
        <v>98.98400865696766</v>
      </c>
    </row>
    <row r="274" spans="1:9" s="4" customFormat="1" ht="64.5" x14ac:dyDescent="0.25">
      <c r="A274" s="232" t="s">
        <v>22</v>
      </c>
      <c r="B274" s="190">
        <v>902</v>
      </c>
      <c r="C274" s="191" t="s">
        <v>92</v>
      </c>
      <c r="D274" s="191" t="s">
        <v>91</v>
      </c>
      <c r="E274" s="192" t="s">
        <v>293</v>
      </c>
      <c r="F274" s="164">
        <v>100</v>
      </c>
      <c r="G274" s="47">
        <f>'Ведомственная 2019'!G392</f>
        <v>23287.599999999999</v>
      </c>
      <c r="H274" s="47">
        <f>'Ведомственная 2019'!H392</f>
        <v>23051</v>
      </c>
      <c r="I274" s="207">
        <f t="shared" si="117"/>
        <v>98.98400865696766</v>
      </c>
    </row>
    <row r="275" spans="1:9" s="4" customFormat="1" ht="54" x14ac:dyDescent="0.25">
      <c r="A275" s="228" t="s">
        <v>309</v>
      </c>
      <c r="B275" s="229">
        <v>902</v>
      </c>
      <c r="C275" s="230" t="s">
        <v>92</v>
      </c>
      <c r="D275" s="230" t="s">
        <v>91</v>
      </c>
      <c r="E275" s="231" t="s">
        <v>294</v>
      </c>
      <c r="F275" s="157"/>
      <c r="G275" s="47">
        <f>G276</f>
        <v>5175.3999999999996</v>
      </c>
      <c r="H275" s="47">
        <f t="shared" ref="H275" si="123">H276</f>
        <v>5171.6000000000004</v>
      </c>
      <c r="I275" s="207">
        <f t="shared" si="117"/>
        <v>99.926575723615585</v>
      </c>
    </row>
    <row r="276" spans="1:9" s="4" customFormat="1" ht="26.25" x14ac:dyDescent="0.25">
      <c r="A276" s="232" t="s">
        <v>17</v>
      </c>
      <c r="B276" s="190">
        <v>902</v>
      </c>
      <c r="C276" s="191" t="s">
        <v>92</v>
      </c>
      <c r="D276" s="191" t="s">
        <v>91</v>
      </c>
      <c r="E276" s="192" t="s">
        <v>294</v>
      </c>
      <c r="F276" s="164">
        <v>200</v>
      </c>
      <c r="G276" s="47">
        <f>'Ведомственная 2019'!G394</f>
        <v>5175.3999999999996</v>
      </c>
      <c r="H276" s="47">
        <f>'Ведомственная 2019'!H394</f>
        <v>5171.6000000000004</v>
      </c>
      <c r="I276" s="207">
        <f t="shared" si="117"/>
        <v>99.926575723615585</v>
      </c>
    </row>
    <row r="277" spans="1:9" s="5" customFormat="1" ht="67.5" x14ac:dyDescent="0.25">
      <c r="A277" s="228" t="s">
        <v>452</v>
      </c>
      <c r="B277" s="67">
        <v>902</v>
      </c>
      <c r="C277" s="68" t="s">
        <v>92</v>
      </c>
      <c r="D277" s="68" t="s">
        <v>91</v>
      </c>
      <c r="E277" s="147" t="s">
        <v>206</v>
      </c>
      <c r="F277" s="64"/>
      <c r="G277" s="14">
        <f>G278</f>
        <v>2540</v>
      </c>
      <c r="H277" s="14">
        <f t="shared" ref="H277" si="124">H278</f>
        <v>2540</v>
      </c>
      <c r="I277" s="207">
        <f t="shared" si="117"/>
        <v>100</v>
      </c>
    </row>
    <row r="278" spans="1:9" s="7" customFormat="1" ht="26.25" x14ac:dyDescent="0.25">
      <c r="A278" s="60" t="s">
        <v>17</v>
      </c>
      <c r="B278" s="61">
        <v>902</v>
      </c>
      <c r="C278" s="62" t="s">
        <v>92</v>
      </c>
      <c r="D278" s="62" t="s">
        <v>91</v>
      </c>
      <c r="E278" s="6" t="s">
        <v>206</v>
      </c>
      <c r="F278" s="75">
        <v>200</v>
      </c>
      <c r="G278" s="47">
        <f>'Ведомственная 2019'!G396</f>
        <v>2540</v>
      </c>
      <c r="H278" s="47">
        <f>'Ведомственная 2019'!H396</f>
        <v>2540</v>
      </c>
      <c r="I278" s="207">
        <f t="shared" si="117"/>
        <v>100</v>
      </c>
    </row>
    <row r="279" spans="1:9" s="7" customFormat="1" ht="67.5" x14ac:dyDescent="0.25">
      <c r="A279" s="228" t="s">
        <v>453</v>
      </c>
      <c r="B279" s="229">
        <v>902</v>
      </c>
      <c r="C279" s="230" t="s">
        <v>92</v>
      </c>
      <c r="D279" s="230" t="s">
        <v>91</v>
      </c>
      <c r="E279" s="231" t="s">
        <v>206</v>
      </c>
      <c r="F279" s="157"/>
      <c r="G279" s="14">
        <f>G280</f>
        <v>884.9</v>
      </c>
      <c r="H279" s="14">
        <f t="shared" ref="H279" si="125">H280</f>
        <v>764</v>
      </c>
      <c r="I279" s="207">
        <f t="shared" si="117"/>
        <v>86.337439258673299</v>
      </c>
    </row>
    <row r="280" spans="1:9" s="7" customFormat="1" ht="26.25" x14ac:dyDescent="0.25">
      <c r="A280" s="232" t="s">
        <v>17</v>
      </c>
      <c r="B280" s="190">
        <v>902</v>
      </c>
      <c r="C280" s="191" t="s">
        <v>92</v>
      </c>
      <c r="D280" s="191" t="s">
        <v>91</v>
      </c>
      <c r="E280" s="192" t="s">
        <v>206</v>
      </c>
      <c r="F280" s="164">
        <v>200</v>
      </c>
      <c r="G280" s="47">
        <f>'Ведомственная 2019'!G398</f>
        <v>884.9</v>
      </c>
      <c r="H280" s="47">
        <f>'Ведомственная 2019'!H398</f>
        <v>764</v>
      </c>
      <c r="I280" s="207">
        <f t="shared" si="117"/>
        <v>86.337439258673299</v>
      </c>
    </row>
    <row r="281" spans="1:9" s="4" customFormat="1" ht="40.5" x14ac:dyDescent="0.25">
      <c r="A281" s="66" t="s">
        <v>24</v>
      </c>
      <c r="B281" s="67">
        <v>902</v>
      </c>
      <c r="C281" s="68" t="s">
        <v>92</v>
      </c>
      <c r="D281" s="68" t="s">
        <v>91</v>
      </c>
      <c r="E281" s="147" t="s">
        <v>207</v>
      </c>
      <c r="F281" s="64"/>
      <c r="G281" s="65">
        <f>G282</f>
        <v>1331.4</v>
      </c>
      <c r="H281" s="158">
        <f t="shared" ref="H281" si="126">H282</f>
        <v>1328.8</v>
      </c>
      <c r="I281" s="207">
        <f t="shared" si="117"/>
        <v>99.804716839417139</v>
      </c>
    </row>
    <row r="282" spans="1:9" s="5" customFormat="1" ht="15.75" x14ac:dyDescent="0.25">
      <c r="A282" s="60" t="s">
        <v>15</v>
      </c>
      <c r="B282" s="61">
        <v>902</v>
      </c>
      <c r="C282" s="62" t="s">
        <v>92</v>
      </c>
      <c r="D282" s="62" t="s">
        <v>91</v>
      </c>
      <c r="E282" s="6" t="s">
        <v>207</v>
      </c>
      <c r="F282" s="75">
        <v>800</v>
      </c>
      <c r="G282" s="76">
        <f>'Ведомственная 2019'!G400</f>
        <v>1331.4</v>
      </c>
      <c r="H282" s="170">
        <f>'Ведомственная 2019'!H400</f>
        <v>1328.8</v>
      </c>
      <c r="I282" s="207">
        <f t="shared" si="117"/>
        <v>99.804716839417139</v>
      </c>
    </row>
    <row r="283" spans="1:9" s="7" customFormat="1" ht="81" x14ac:dyDescent="0.25">
      <c r="A283" s="159" t="s">
        <v>274</v>
      </c>
      <c r="B283" s="67">
        <v>902</v>
      </c>
      <c r="C283" s="68" t="s">
        <v>92</v>
      </c>
      <c r="D283" s="68" t="s">
        <v>91</v>
      </c>
      <c r="E283" s="162" t="s">
        <v>275</v>
      </c>
      <c r="F283" s="64"/>
      <c r="G283" s="65">
        <f>G284</f>
        <v>74.2</v>
      </c>
      <c r="H283" s="158">
        <f t="shared" ref="H283" si="127">H284</f>
        <v>74.2</v>
      </c>
      <c r="I283" s="207">
        <f t="shared" si="117"/>
        <v>100</v>
      </c>
    </row>
    <row r="284" spans="1:9" s="5" customFormat="1" ht="64.5" x14ac:dyDescent="0.25">
      <c r="A284" s="60" t="s">
        <v>22</v>
      </c>
      <c r="B284" s="61">
        <v>902</v>
      </c>
      <c r="C284" s="62" t="s">
        <v>92</v>
      </c>
      <c r="D284" s="62" t="s">
        <v>91</v>
      </c>
      <c r="E284" s="6" t="s">
        <v>275</v>
      </c>
      <c r="F284" s="75">
        <v>100</v>
      </c>
      <c r="G284" s="47">
        <f>'Ведомственная 2019'!G402</f>
        <v>74.2</v>
      </c>
      <c r="H284" s="47">
        <f>'Ведомственная 2019'!H402</f>
        <v>74.2</v>
      </c>
      <c r="I284" s="207">
        <f t="shared" si="117"/>
        <v>100</v>
      </c>
    </row>
    <row r="285" spans="1:9" s="5" customFormat="1" ht="67.5" x14ac:dyDescent="0.25">
      <c r="A285" s="48" t="s">
        <v>434</v>
      </c>
      <c r="B285" s="28">
        <v>902</v>
      </c>
      <c r="C285" s="29" t="s">
        <v>92</v>
      </c>
      <c r="D285" s="29" t="s">
        <v>91</v>
      </c>
      <c r="E285" s="41" t="s">
        <v>430</v>
      </c>
      <c r="F285" s="206"/>
      <c r="G285" s="11">
        <f>G286</f>
        <v>200</v>
      </c>
      <c r="H285" s="11">
        <f t="shared" ref="H285" si="128">H286</f>
        <v>200</v>
      </c>
      <c r="I285" s="207">
        <f t="shared" si="117"/>
        <v>100</v>
      </c>
    </row>
    <row r="286" spans="1:9" s="5" customFormat="1" ht="26.25" x14ac:dyDescent="0.25">
      <c r="A286" s="312" t="s">
        <v>17</v>
      </c>
      <c r="B286" s="190">
        <v>902</v>
      </c>
      <c r="C286" s="191" t="s">
        <v>92</v>
      </c>
      <c r="D286" s="191" t="s">
        <v>91</v>
      </c>
      <c r="E286" s="192" t="s">
        <v>430</v>
      </c>
      <c r="F286" s="164">
        <v>200</v>
      </c>
      <c r="G286" s="47">
        <f>'Ведомственная 2019'!G404</f>
        <v>200</v>
      </c>
      <c r="H286" s="47">
        <f>'Ведомственная 2019'!H404</f>
        <v>200</v>
      </c>
      <c r="I286" s="207">
        <f t="shared" si="117"/>
        <v>100</v>
      </c>
    </row>
    <row r="287" spans="1:9" s="5" customFormat="1" ht="67.5" x14ac:dyDescent="0.25">
      <c r="A287" s="48" t="s">
        <v>433</v>
      </c>
      <c r="B287" s="28">
        <v>902</v>
      </c>
      <c r="C287" s="29" t="s">
        <v>92</v>
      </c>
      <c r="D287" s="29" t="s">
        <v>91</v>
      </c>
      <c r="E287" s="41" t="s">
        <v>430</v>
      </c>
      <c r="F287" s="206"/>
      <c r="G287" s="11">
        <f>G288</f>
        <v>204</v>
      </c>
      <c r="H287" s="11">
        <f t="shared" ref="H287" si="129">H288</f>
        <v>204</v>
      </c>
      <c r="I287" s="207">
        <f t="shared" si="117"/>
        <v>100</v>
      </c>
    </row>
    <row r="288" spans="1:9" s="5" customFormat="1" ht="26.25" x14ac:dyDescent="0.25">
      <c r="A288" s="312" t="s">
        <v>17</v>
      </c>
      <c r="B288" s="190">
        <v>902</v>
      </c>
      <c r="C288" s="191" t="s">
        <v>92</v>
      </c>
      <c r="D288" s="191" t="s">
        <v>91</v>
      </c>
      <c r="E288" s="192" t="s">
        <v>430</v>
      </c>
      <c r="F288" s="164">
        <v>200</v>
      </c>
      <c r="G288" s="47">
        <f>'Ведомственная 2019'!G406</f>
        <v>204</v>
      </c>
      <c r="H288" s="47">
        <f>'Ведомственная 2019'!H406</f>
        <v>204</v>
      </c>
      <c r="I288" s="207">
        <f t="shared" si="117"/>
        <v>100</v>
      </c>
    </row>
    <row r="289" spans="1:9" s="5" customFormat="1" ht="121.5" x14ac:dyDescent="0.25">
      <c r="A289" s="48" t="s">
        <v>435</v>
      </c>
      <c r="B289" s="28">
        <v>902</v>
      </c>
      <c r="C289" s="29" t="s">
        <v>92</v>
      </c>
      <c r="D289" s="29" t="s">
        <v>91</v>
      </c>
      <c r="E289" s="41" t="s">
        <v>430</v>
      </c>
      <c r="F289" s="164"/>
      <c r="G289" s="11">
        <f>G290</f>
        <v>1487</v>
      </c>
      <c r="H289" s="11">
        <f t="shared" ref="H289" si="130">H290</f>
        <v>1487</v>
      </c>
      <c r="I289" s="207">
        <f t="shared" si="117"/>
        <v>100</v>
      </c>
    </row>
    <row r="290" spans="1:9" s="5" customFormat="1" ht="26.25" x14ac:dyDescent="0.25">
      <c r="A290" s="312" t="s">
        <v>17</v>
      </c>
      <c r="B290" s="313">
        <v>902</v>
      </c>
      <c r="C290" s="234" t="s">
        <v>92</v>
      </c>
      <c r="D290" s="234" t="s">
        <v>91</v>
      </c>
      <c r="E290" s="192" t="s">
        <v>341</v>
      </c>
      <c r="F290" s="164">
        <v>200</v>
      </c>
      <c r="G290" s="47">
        <f>'Ведомственная 2019'!G408</f>
        <v>1487</v>
      </c>
      <c r="H290" s="47">
        <f>'Ведомственная 2019'!H408</f>
        <v>1487</v>
      </c>
      <c r="I290" s="207">
        <f t="shared" si="117"/>
        <v>100</v>
      </c>
    </row>
    <row r="291" spans="1:9" ht="54" x14ac:dyDescent="0.25">
      <c r="A291" s="48" t="s">
        <v>291</v>
      </c>
      <c r="B291" s="229">
        <v>902</v>
      </c>
      <c r="C291" s="230" t="s">
        <v>92</v>
      </c>
      <c r="D291" s="230" t="s">
        <v>91</v>
      </c>
      <c r="E291" s="231" t="s">
        <v>341</v>
      </c>
      <c r="F291" s="157"/>
      <c r="G291" s="158">
        <f>G292+G293</f>
        <v>170</v>
      </c>
      <c r="H291" s="158">
        <f t="shared" ref="H291" si="131">H292+H293</f>
        <v>170</v>
      </c>
      <c r="I291" s="207">
        <f t="shared" si="117"/>
        <v>100</v>
      </c>
    </row>
    <row r="292" spans="1:9" ht="64.5" x14ac:dyDescent="0.25">
      <c r="A292" s="271" t="s">
        <v>22</v>
      </c>
      <c r="B292" s="272">
        <v>902</v>
      </c>
      <c r="C292" s="234" t="s">
        <v>92</v>
      </c>
      <c r="D292" s="234" t="s">
        <v>91</v>
      </c>
      <c r="E292" s="192" t="s">
        <v>341</v>
      </c>
      <c r="F292" s="164">
        <v>100</v>
      </c>
      <c r="G292" s="88">
        <f>'Ведомственная 2019'!G410</f>
        <v>87.9</v>
      </c>
      <c r="H292" s="170">
        <f>'Ведомственная 2019'!H410</f>
        <v>87.9</v>
      </c>
      <c r="I292" s="207">
        <f t="shared" si="117"/>
        <v>100</v>
      </c>
    </row>
    <row r="293" spans="1:9" ht="26.25" x14ac:dyDescent="0.25">
      <c r="A293" s="271" t="s">
        <v>17</v>
      </c>
      <c r="B293" s="272">
        <v>902</v>
      </c>
      <c r="C293" s="234" t="s">
        <v>92</v>
      </c>
      <c r="D293" s="234" t="s">
        <v>91</v>
      </c>
      <c r="E293" s="192" t="s">
        <v>341</v>
      </c>
      <c r="F293" s="164">
        <v>200</v>
      </c>
      <c r="G293" s="170">
        <f>'Ведомственная 2019'!G411</f>
        <v>82.1</v>
      </c>
      <c r="H293" s="170">
        <f>'Ведомственная 2019'!H411</f>
        <v>82.1</v>
      </c>
      <c r="I293" s="207">
        <f t="shared" si="117"/>
        <v>100</v>
      </c>
    </row>
    <row r="294" spans="1:9" ht="67.5" x14ac:dyDescent="0.25">
      <c r="A294" s="48" t="s">
        <v>344</v>
      </c>
      <c r="B294" s="229">
        <v>902</v>
      </c>
      <c r="C294" s="230" t="s">
        <v>92</v>
      </c>
      <c r="D294" s="230" t="s">
        <v>91</v>
      </c>
      <c r="E294" s="41" t="s">
        <v>351</v>
      </c>
      <c r="F294" s="206"/>
      <c r="G294" s="207">
        <f>G295</f>
        <v>0.8</v>
      </c>
      <c r="H294" s="207">
        <f t="shared" ref="H294" si="132">H295</f>
        <v>0.8</v>
      </c>
      <c r="I294" s="207">
        <f t="shared" si="117"/>
        <v>100</v>
      </c>
    </row>
    <row r="295" spans="1:9" ht="26.25" x14ac:dyDescent="0.25">
      <c r="A295" s="299" t="s">
        <v>17</v>
      </c>
      <c r="B295" s="300">
        <v>902</v>
      </c>
      <c r="C295" s="234" t="s">
        <v>92</v>
      </c>
      <c r="D295" s="234" t="s">
        <v>91</v>
      </c>
      <c r="E295" s="192" t="s">
        <v>351</v>
      </c>
      <c r="F295" s="164">
        <v>200</v>
      </c>
      <c r="G295" s="170">
        <f>'Ведомственная 2019'!G413</f>
        <v>0.8</v>
      </c>
      <c r="H295" s="170">
        <f>'Ведомственная 2019'!H413</f>
        <v>0.8</v>
      </c>
      <c r="I295" s="207">
        <f t="shared" si="117"/>
        <v>100</v>
      </c>
    </row>
    <row r="296" spans="1:9" ht="67.5" x14ac:dyDescent="0.25">
      <c r="A296" s="48" t="s">
        <v>345</v>
      </c>
      <c r="B296" s="229">
        <v>902</v>
      </c>
      <c r="C296" s="230" t="s">
        <v>92</v>
      </c>
      <c r="D296" s="230" t="s">
        <v>91</v>
      </c>
      <c r="E296" s="41" t="s">
        <v>351</v>
      </c>
      <c r="F296" s="206"/>
      <c r="G296" s="207">
        <f>G297</f>
        <v>567</v>
      </c>
      <c r="H296" s="207">
        <f t="shared" ref="H296" si="133">H297</f>
        <v>567</v>
      </c>
      <c r="I296" s="207">
        <f t="shared" si="117"/>
        <v>100</v>
      </c>
    </row>
    <row r="297" spans="1:9" ht="26.25" x14ac:dyDescent="0.25">
      <c r="A297" s="299" t="s">
        <v>17</v>
      </c>
      <c r="B297" s="300">
        <v>902</v>
      </c>
      <c r="C297" s="234" t="s">
        <v>92</v>
      </c>
      <c r="D297" s="234" t="s">
        <v>91</v>
      </c>
      <c r="E297" s="192" t="s">
        <v>351</v>
      </c>
      <c r="F297" s="164">
        <v>200</v>
      </c>
      <c r="G297" s="170">
        <f>'Ведомственная 2019'!G415</f>
        <v>567</v>
      </c>
      <c r="H297" s="170">
        <f>'Ведомственная 2019'!H415</f>
        <v>567</v>
      </c>
      <c r="I297" s="207">
        <f t="shared" si="117"/>
        <v>100</v>
      </c>
    </row>
    <row r="298" spans="1:9" ht="78.75" x14ac:dyDescent="0.25">
      <c r="A298" s="31" t="s">
        <v>113</v>
      </c>
      <c r="B298" s="203">
        <v>902</v>
      </c>
      <c r="C298" s="204" t="s">
        <v>92</v>
      </c>
      <c r="D298" s="204" t="s">
        <v>91</v>
      </c>
      <c r="E298" s="205" t="s">
        <v>190</v>
      </c>
      <c r="F298" s="206"/>
      <c r="G298" s="207">
        <f>G299+G306</f>
        <v>2907.5</v>
      </c>
      <c r="H298" s="207">
        <f t="shared" ref="H298" si="134">H299+H306</f>
        <v>2907.5</v>
      </c>
      <c r="I298" s="207">
        <f t="shared" si="117"/>
        <v>100</v>
      </c>
    </row>
    <row r="299" spans="1:9" ht="78.75" x14ac:dyDescent="0.25">
      <c r="A299" s="176" t="s">
        <v>191</v>
      </c>
      <c r="B299" s="203">
        <v>902</v>
      </c>
      <c r="C299" s="204" t="s">
        <v>92</v>
      </c>
      <c r="D299" s="204" t="s">
        <v>91</v>
      </c>
      <c r="E299" s="205" t="s">
        <v>192</v>
      </c>
      <c r="F299" s="206"/>
      <c r="G299" s="207">
        <f>G300+G302+G304</f>
        <v>0</v>
      </c>
      <c r="H299" s="207">
        <f t="shared" ref="H299" si="135">H300+H302+H304</f>
        <v>0</v>
      </c>
      <c r="I299" s="207">
        <v>0</v>
      </c>
    </row>
    <row r="300" spans="1:9" ht="47.25" x14ac:dyDescent="0.25">
      <c r="A300" s="177" t="s">
        <v>364</v>
      </c>
      <c r="B300" s="160">
        <v>902</v>
      </c>
      <c r="C300" s="161" t="s">
        <v>92</v>
      </c>
      <c r="D300" s="161" t="s">
        <v>91</v>
      </c>
      <c r="E300" s="162" t="s">
        <v>356</v>
      </c>
      <c r="F300" s="157"/>
      <c r="G300" s="158">
        <f>G301</f>
        <v>0</v>
      </c>
      <c r="H300" s="158">
        <f t="shared" ref="H300" si="136">H301</f>
        <v>0</v>
      </c>
      <c r="I300" s="207">
        <v>0</v>
      </c>
    </row>
    <row r="301" spans="1:9" ht="26.25" x14ac:dyDescent="0.25">
      <c r="A301" s="299" t="s">
        <v>46</v>
      </c>
      <c r="B301" s="300">
        <v>902</v>
      </c>
      <c r="C301" s="301" t="s">
        <v>92</v>
      </c>
      <c r="D301" s="301" t="s">
        <v>91</v>
      </c>
      <c r="E301" s="6" t="s">
        <v>356</v>
      </c>
      <c r="F301" s="164">
        <v>400</v>
      </c>
      <c r="G301" s="170">
        <f>'Ведомственная 2019'!G419</f>
        <v>0</v>
      </c>
      <c r="H301" s="170">
        <f>'Ведомственная 2019'!H419</f>
        <v>0</v>
      </c>
      <c r="I301" s="207">
        <v>0</v>
      </c>
    </row>
    <row r="302" spans="1:9" ht="47.25" x14ac:dyDescent="0.25">
      <c r="A302" s="177" t="s">
        <v>354</v>
      </c>
      <c r="B302" s="160">
        <v>902</v>
      </c>
      <c r="C302" s="161" t="s">
        <v>92</v>
      </c>
      <c r="D302" s="161" t="s">
        <v>91</v>
      </c>
      <c r="E302" s="162" t="s">
        <v>356</v>
      </c>
      <c r="F302" s="157"/>
      <c r="G302" s="158">
        <f>G303</f>
        <v>0</v>
      </c>
      <c r="H302" s="158">
        <f t="shared" ref="H302" si="137">H303</f>
        <v>0</v>
      </c>
      <c r="I302" s="207">
        <v>0</v>
      </c>
    </row>
    <row r="303" spans="1:9" ht="26.25" x14ac:dyDescent="0.25">
      <c r="A303" s="299" t="s">
        <v>46</v>
      </c>
      <c r="B303" s="300">
        <v>902</v>
      </c>
      <c r="C303" s="301" t="s">
        <v>92</v>
      </c>
      <c r="D303" s="301" t="s">
        <v>91</v>
      </c>
      <c r="E303" s="6" t="s">
        <v>356</v>
      </c>
      <c r="F303" s="164">
        <v>400</v>
      </c>
      <c r="G303" s="170">
        <f>'Ведомственная 2019'!G421</f>
        <v>0</v>
      </c>
      <c r="H303" s="170">
        <f>'Ведомственная 2019'!H421</f>
        <v>0</v>
      </c>
      <c r="I303" s="207">
        <v>0</v>
      </c>
    </row>
    <row r="304" spans="1:9" ht="63" x14ac:dyDescent="0.25">
      <c r="A304" s="177" t="s">
        <v>352</v>
      </c>
      <c r="B304" s="160">
        <v>902</v>
      </c>
      <c r="C304" s="161" t="s">
        <v>92</v>
      </c>
      <c r="D304" s="161" t="s">
        <v>91</v>
      </c>
      <c r="E304" s="162" t="s">
        <v>353</v>
      </c>
      <c r="F304" s="157"/>
      <c r="G304" s="158">
        <f>G305</f>
        <v>0</v>
      </c>
      <c r="H304" s="158">
        <f t="shared" ref="H304" si="138">H305</f>
        <v>0</v>
      </c>
      <c r="I304" s="207">
        <v>0</v>
      </c>
    </row>
    <row r="305" spans="1:9" ht="26.25" x14ac:dyDescent="0.25">
      <c r="A305" s="299" t="s">
        <v>46</v>
      </c>
      <c r="B305" s="300">
        <v>902</v>
      </c>
      <c r="C305" s="301" t="s">
        <v>92</v>
      </c>
      <c r="D305" s="301" t="s">
        <v>91</v>
      </c>
      <c r="E305" s="6" t="s">
        <v>353</v>
      </c>
      <c r="F305" s="164">
        <v>400</v>
      </c>
      <c r="G305" s="170">
        <f>'Ведомственная 2019'!G423</f>
        <v>0</v>
      </c>
      <c r="H305" s="170">
        <f>'Ведомственная 2019'!H423</f>
        <v>0</v>
      </c>
      <c r="I305" s="207">
        <v>0</v>
      </c>
    </row>
    <row r="306" spans="1:9" ht="126" x14ac:dyDescent="0.25">
      <c r="A306" s="176" t="s">
        <v>416</v>
      </c>
      <c r="B306" s="203">
        <v>902</v>
      </c>
      <c r="C306" s="204" t="s">
        <v>92</v>
      </c>
      <c r="D306" s="204" t="s">
        <v>91</v>
      </c>
      <c r="E306" s="205" t="s">
        <v>417</v>
      </c>
      <c r="F306" s="206"/>
      <c r="G306" s="207">
        <f>G307+G309</f>
        <v>2907.5</v>
      </c>
      <c r="H306" s="207">
        <f t="shared" ref="H306" si="139">H307+H309</f>
        <v>2907.5</v>
      </c>
      <c r="I306" s="207">
        <f t="shared" si="117"/>
        <v>100</v>
      </c>
    </row>
    <row r="307" spans="1:9" ht="63" x14ac:dyDescent="0.25">
      <c r="A307" s="177" t="s">
        <v>334</v>
      </c>
      <c r="B307" s="160">
        <v>902</v>
      </c>
      <c r="C307" s="161" t="s">
        <v>92</v>
      </c>
      <c r="D307" s="161" t="s">
        <v>91</v>
      </c>
      <c r="E307" s="162" t="s">
        <v>415</v>
      </c>
      <c r="F307" s="157"/>
      <c r="G307" s="158">
        <f>G308</f>
        <v>2597</v>
      </c>
      <c r="H307" s="158">
        <f t="shared" ref="H307" si="140">H308</f>
        <v>2597</v>
      </c>
      <c r="I307" s="207">
        <f t="shared" si="117"/>
        <v>100</v>
      </c>
    </row>
    <row r="308" spans="1:9" ht="26.25" x14ac:dyDescent="0.25">
      <c r="A308" s="299" t="s">
        <v>46</v>
      </c>
      <c r="B308" s="300">
        <v>902</v>
      </c>
      <c r="C308" s="301" t="s">
        <v>92</v>
      </c>
      <c r="D308" s="301" t="s">
        <v>91</v>
      </c>
      <c r="E308" s="40" t="s">
        <v>415</v>
      </c>
      <c r="F308" s="164">
        <v>400</v>
      </c>
      <c r="G308" s="170">
        <f>'Ведомственная 2019'!G426</f>
        <v>2597</v>
      </c>
      <c r="H308" s="170">
        <f>'Ведомственная 2019'!H426</f>
        <v>2597</v>
      </c>
      <c r="I308" s="207">
        <f t="shared" si="117"/>
        <v>100</v>
      </c>
    </row>
    <row r="309" spans="1:9" ht="47.25" x14ac:dyDescent="0.25">
      <c r="A309" s="177" t="s">
        <v>335</v>
      </c>
      <c r="B309" s="160">
        <v>902</v>
      </c>
      <c r="C309" s="161" t="s">
        <v>92</v>
      </c>
      <c r="D309" s="161" t="s">
        <v>91</v>
      </c>
      <c r="E309" s="162" t="s">
        <v>415</v>
      </c>
      <c r="F309" s="157"/>
      <c r="G309" s="158">
        <f>G310</f>
        <v>310.5</v>
      </c>
      <c r="H309" s="158">
        <f t="shared" ref="H309" si="141">H310</f>
        <v>310.5</v>
      </c>
      <c r="I309" s="207">
        <f t="shared" si="117"/>
        <v>100</v>
      </c>
    </row>
    <row r="310" spans="1:9" ht="27" thickBot="1" x14ac:dyDescent="0.3">
      <c r="A310" s="299" t="s">
        <v>46</v>
      </c>
      <c r="B310" s="300">
        <v>902</v>
      </c>
      <c r="C310" s="301" t="s">
        <v>92</v>
      </c>
      <c r="D310" s="301" t="s">
        <v>91</v>
      </c>
      <c r="E310" s="40" t="s">
        <v>415</v>
      </c>
      <c r="F310" s="164">
        <v>400</v>
      </c>
      <c r="G310" s="170">
        <f>'Ведомственная 2019'!G428</f>
        <v>310.5</v>
      </c>
      <c r="H310" s="170">
        <f>'Ведомственная 2019'!H428</f>
        <v>310.5</v>
      </c>
      <c r="I310" s="207">
        <f t="shared" si="117"/>
        <v>100</v>
      </c>
    </row>
    <row r="311" spans="1:9" s="7" customFormat="1" ht="79.5" thickBot="1" x14ac:dyDescent="0.3">
      <c r="A311" s="171" t="s">
        <v>298</v>
      </c>
      <c r="B311" s="216">
        <v>902</v>
      </c>
      <c r="C311" s="217" t="s">
        <v>92</v>
      </c>
      <c r="D311" s="217" t="s">
        <v>91</v>
      </c>
      <c r="E311" s="205" t="s">
        <v>301</v>
      </c>
      <c r="F311" s="219"/>
      <c r="G311" s="207">
        <f>G312</f>
        <v>8</v>
      </c>
      <c r="H311" s="207">
        <f t="shared" ref="H311:H313" si="142">H312</f>
        <v>8</v>
      </c>
      <c r="I311" s="207">
        <f t="shared" si="117"/>
        <v>100</v>
      </c>
    </row>
    <row r="312" spans="1:9" s="7" customFormat="1" ht="94.5" x14ac:dyDescent="0.25">
      <c r="A312" s="222" t="s">
        <v>299</v>
      </c>
      <c r="B312" s="223">
        <v>902</v>
      </c>
      <c r="C312" s="224" t="s">
        <v>92</v>
      </c>
      <c r="D312" s="224" t="s">
        <v>91</v>
      </c>
      <c r="E312" s="162" t="s">
        <v>302</v>
      </c>
      <c r="F312" s="225"/>
      <c r="G312" s="158">
        <f>G313</f>
        <v>8</v>
      </c>
      <c r="H312" s="158">
        <f t="shared" si="142"/>
        <v>8</v>
      </c>
      <c r="I312" s="207">
        <f t="shared" si="117"/>
        <v>100</v>
      </c>
    </row>
    <row r="313" spans="1:9" s="7" customFormat="1" ht="63" x14ac:dyDescent="0.25">
      <c r="A313" s="32" t="s">
        <v>300</v>
      </c>
      <c r="B313" s="51">
        <v>902</v>
      </c>
      <c r="C313" s="52" t="s">
        <v>285</v>
      </c>
      <c r="D313" s="52" t="s">
        <v>91</v>
      </c>
      <c r="E313" s="6" t="s">
        <v>303</v>
      </c>
      <c r="F313" s="53"/>
      <c r="G313" s="170">
        <f>G314</f>
        <v>8</v>
      </c>
      <c r="H313" s="170">
        <f t="shared" si="142"/>
        <v>8</v>
      </c>
      <c r="I313" s="207">
        <f t="shared" si="117"/>
        <v>100</v>
      </c>
    </row>
    <row r="314" spans="1:9" s="7" customFormat="1" ht="31.5" x14ac:dyDescent="0.25">
      <c r="A314" s="221" t="s">
        <v>61</v>
      </c>
      <c r="B314" s="51">
        <v>902</v>
      </c>
      <c r="C314" s="52" t="s">
        <v>92</v>
      </c>
      <c r="D314" s="52" t="s">
        <v>91</v>
      </c>
      <c r="E314" s="6" t="s">
        <v>303</v>
      </c>
      <c r="F314" s="53">
        <v>300</v>
      </c>
      <c r="G314" s="170">
        <f>'Ведомственная 2019'!G199+'Ведомственная 2019'!G432</f>
        <v>8</v>
      </c>
      <c r="H314" s="170">
        <f>'Ведомственная 2019'!H199+'Ведомственная 2019'!H432</f>
        <v>8</v>
      </c>
      <c r="I314" s="207">
        <f t="shared" si="117"/>
        <v>100</v>
      </c>
    </row>
    <row r="315" spans="1:9" s="7" customFormat="1" ht="15.75" x14ac:dyDescent="0.25">
      <c r="A315" s="22" t="s">
        <v>311</v>
      </c>
      <c r="B315" s="118">
        <v>902</v>
      </c>
      <c r="C315" s="204" t="s">
        <v>92</v>
      </c>
      <c r="D315" s="204" t="s">
        <v>89</v>
      </c>
      <c r="E315" s="205"/>
      <c r="F315" s="206"/>
      <c r="G315" s="207">
        <f>G316+G336+G328+G332+G324</f>
        <v>14313.8</v>
      </c>
      <c r="H315" s="207">
        <f t="shared" ref="H315" si="143">H316+H336+H328+H332+H324</f>
        <v>14229.7</v>
      </c>
      <c r="I315" s="207">
        <f t="shared" si="117"/>
        <v>99.412455113247361</v>
      </c>
    </row>
    <row r="316" spans="1:9" s="7" customFormat="1" ht="43.5" x14ac:dyDescent="0.25">
      <c r="A316" s="10" t="s">
        <v>376</v>
      </c>
      <c r="B316" s="203">
        <v>902</v>
      </c>
      <c r="C316" s="204" t="s">
        <v>92</v>
      </c>
      <c r="D316" s="204" t="s">
        <v>89</v>
      </c>
      <c r="E316" s="205" t="s">
        <v>204</v>
      </c>
      <c r="F316" s="206"/>
      <c r="G316" s="207">
        <f>G317+G322</f>
        <v>9539.0999999999985</v>
      </c>
      <c r="H316" s="207">
        <f t="shared" ref="H316" si="144">H317+H322</f>
        <v>9505.6</v>
      </c>
      <c r="I316" s="207">
        <f t="shared" si="117"/>
        <v>99.648813829396914</v>
      </c>
    </row>
    <row r="317" spans="1:9" s="7" customFormat="1" ht="27" x14ac:dyDescent="0.25">
      <c r="A317" s="24" t="s">
        <v>64</v>
      </c>
      <c r="B317" s="160">
        <v>902</v>
      </c>
      <c r="C317" s="161" t="s">
        <v>92</v>
      </c>
      <c r="D317" s="161" t="s">
        <v>312</v>
      </c>
      <c r="E317" s="162" t="s">
        <v>208</v>
      </c>
      <c r="F317" s="157"/>
      <c r="G317" s="158">
        <f>G318+G319+G320+G321</f>
        <v>9523.1999999999989</v>
      </c>
      <c r="H317" s="158">
        <f t="shared" ref="H317" si="145">H318+H319+H320+H321</f>
        <v>9489.8000000000011</v>
      </c>
      <c r="I317" s="207">
        <f t="shared" si="117"/>
        <v>99.649277553763454</v>
      </c>
    </row>
    <row r="318" spans="1:9" s="7" customFormat="1" ht="64.5" x14ac:dyDescent="0.25">
      <c r="A318" s="21" t="s">
        <v>22</v>
      </c>
      <c r="B318" s="236">
        <v>902</v>
      </c>
      <c r="C318" s="237" t="s">
        <v>92</v>
      </c>
      <c r="D318" s="237" t="s">
        <v>89</v>
      </c>
      <c r="E318" s="6" t="s">
        <v>208</v>
      </c>
      <c r="F318" s="164">
        <v>100</v>
      </c>
      <c r="G318" s="170">
        <f>'Ведомственная 2019'!G436</f>
        <v>8680.4</v>
      </c>
      <c r="H318" s="170">
        <f>'Ведомственная 2019'!H436</f>
        <v>8667.2000000000007</v>
      </c>
      <c r="I318" s="207">
        <f t="shared" si="117"/>
        <v>99.847933274964291</v>
      </c>
    </row>
    <row r="319" spans="1:9" s="7" customFormat="1" ht="26.25" x14ac:dyDescent="0.25">
      <c r="A319" s="21" t="s">
        <v>17</v>
      </c>
      <c r="B319" s="236">
        <v>902</v>
      </c>
      <c r="C319" s="237" t="s">
        <v>92</v>
      </c>
      <c r="D319" s="237" t="s">
        <v>89</v>
      </c>
      <c r="E319" s="6" t="s">
        <v>208</v>
      </c>
      <c r="F319" s="164">
        <v>200</v>
      </c>
      <c r="G319" s="170">
        <f>'Ведомственная 2019'!G437</f>
        <v>815</v>
      </c>
      <c r="H319" s="170">
        <f>'Ведомственная 2019'!H437</f>
        <v>794.9</v>
      </c>
      <c r="I319" s="207">
        <f t="shared" si="117"/>
        <v>97.533742331288337</v>
      </c>
    </row>
    <row r="320" spans="1:9" s="7" customFormat="1" ht="26.25" x14ac:dyDescent="0.25">
      <c r="A320" s="21" t="s">
        <v>61</v>
      </c>
      <c r="B320" s="236">
        <v>902</v>
      </c>
      <c r="C320" s="237" t="s">
        <v>92</v>
      </c>
      <c r="D320" s="237" t="s">
        <v>89</v>
      </c>
      <c r="E320" s="6" t="s">
        <v>208</v>
      </c>
      <c r="F320" s="164">
        <v>300</v>
      </c>
      <c r="G320" s="170">
        <f>'Ведомственная 2019'!G438</f>
        <v>0</v>
      </c>
      <c r="H320" s="170">
        <f>'Ведомственная 2019'!H438</f>
        <v>0</v>
      </c>
      <c r="I320" s="207">
        <v>0</v>
      </c>
    </row>
    <row r="321" spans="1:9" s="7" customFormat="1" ht="15.75" x14ac:dyDescent="0.25">
      <c r="A321" s="23" t="s">
        <v>15</v>
      </c>
      <c r="B321" s="37">
        <v>902</v>
      </c>
      <c r="C321" s="38" t="s">
        <v>92</v>
      </c>
      <c r="D321" s="38" t="s">
        <v>89</v>
      </c>
      <c r="E321" s="6" t="s">
        <v>208</v>
      </c>
      <c r="F321" s="39">
        <v>800</v>
      </c>
      <c r="G321" s="170">
        <f>'Ведомственная 2019'!G439</f>
        <v>27.8</v>
      </c>
      <c r="H321" s="170">
        <f>'Ведомственная 2019'!H439</f>
        <v>27.7</v>
      </c>
      <c r="I321" s="207">
        <f t="shared" si="117"/>
        <v>99.640287769784166</v>
      </c>
    </row>
    <row r="322" spans="1:9" s="7" customFormat="1" ht="40.5" x14ac:dyDescent="0.25">
      <c r="A322" s="24" t="s">
        <v>24</v>
      </c>
      <c r="B322" s="160">
        <v>902</v>
      </c>
      <c r="C322" s="161" t="s">
        <v>92</v>
      </c>
      <c r="D322" s="161" t="s">
        <v>89</v>
      </c>
      <c r="E322" s="162" t="s">
        <v>207</v>
      </c>
      <c r="F322" s="157"/>
      <c r="G322" s="158">
        <f>G323</f>
        <v>15.9</v>
      </c>
      <c r="H322" s="158">
        <f t="shared" ref="H322" si="146">H323</f>
        <v>15.8</v>
      </c>
      <c r="I322" s="207">
        <f t="shared" si="117"/>
        <v>99.371069182389931</v>
      </c>
    </row>
    <row r="323" spans="1:9" s="7" customFormat="1" ht="15.75" x14ac:dyDescent="0.25">
      <c r="A323" s="23" t="s">
        <v>15</v>
      </c>
      <c r="B323" s="37">
        <v>902</v>
      </c>
      <c r="C323" s="38" t="s">
        <v>92</v>
      </c>
      <c r="D323" s="38" t="s">
        <v>89</v>
      </c>
      <c r="E323" s="6" t="s">
        <v>207</v>
      </c>
      <c r="F323" s="39">
        <v>800</v>
      </c>
      <c r="G323" s="170">
        <f>'Ведомственная 2019'!G441</f>
        <v>15.9</v>
      </c>
      <c r="H323" s="170">
        <f>'Ведомственная 2019'!H441</f>
        <v>15.8</v>
      </c>
      <c r="I323" s="207">
        <f t="shared" si="117"/>
        <v>99.371069182389931</v>
      </c>
    </row>
    <row r="324" spans="1:9" s="7" customFormat="1" ht="78.75" x14ac:dyDescent="0.25">
      <c r="A324" s="31" t="s">
        <v>366</v>
      </c>
      <c r="B324" s="203">
        <v>902</v>
      </c>
      <c r="C324" s="204" t="s">
        <v>92</v>
      </c>
      <c r="D324" s="204" t="s">
        <v>89</v>
      </c>
      <c r="E324" s="205" t="s">
        <v>152</v>
      </c>
      <c r="F324" s="206"/>
      <c r="G324" s="207">
        <f>G325</f>
        <v>5</v>
      </c>
      <c r="H324" s="207">
        <f t="shared" ref="H324:H326" si="147">H325</f>
        <v>5</v>
      </c>
      <c r="I324" s="207">
        <f t="shared" si="117"/>
        <v>100</v>
      </c>
    </row>
    <row r="325" spans="1:9" s="7" customFormat="1" ht="110.25" x14ac:dyDescent="0.25">
      <c r="A325" s="113" t="s">
        <v>151</v>
      </c>
      <c r="B325" s="203">
        <v>902</v>
      </c>
      <c r="C325" s="204" t="s">
        <v>92</v>
      </c>
      <c r="D325" s="204" t="s">
        <v>89</v>
      </c>
      <c r="E325" s="205" t="s">
        <v>153</v>
      </c>
      <c r="F325" s="206"/>
      <c r="G325" s="207">
        <f>G326</f>
        <v>5</v>
      </c>
      <c r="H325" s="207">
        <f t="shared" si="147"/>
        <v>5</v>
      </c>
      <c r="I325" s="207">
        <f t="shared" si="117"/>
        <v>100</v>
      </c>
    </row>
    <row r="326" spans="1:9" s="7" customFormat="1" ht="40.5" x14ac:dyDescent="0.25">
      <c r="A326" s="159" t="s">
        <v>32</v>
      </c>
      <c r="B326" s="160">
        <v>902</v>
      </c>
      <c r="C326" s="161" t="s">
        <v>92</v>
      </c>
      <c r="D326" s="161" t="s">
        <v>89</v>
      </c>
      <c r="E326" s="162" t="s">
        <v>154</v>
      </c>
      <c r="F326" s="157"/>
      <c r="G326" s="207">
        <f>G327</f>
        <v>5</v>
      </c>
      <c r="H326" s="207">
        <f t="shared" si="147"/>
        <v>5</v>
      </c>
      <c r="I326" s="207">
        <f t="shared" ref="I326:I389" si="148">H326/G326*100</f>
        <v>100</v>
      </c>
    </row>
    <row r="327" spans="1:9" s="7" customFormat="1" ht="26.25" x14ac:dyDescent="0.25">
      <c r="A327" s="284" t="s">
        <v>17</v>
      </c>
      <c r="B327" s="285">
        <v>902</v>
      </c>
      <c r="C327" s="286" t="s">
        <v>92</v>
      </c>
      <c r="D327" s="286" t="s">
        <v>89</v>
      </c>
      <c r="E327" s="6" t="s">
        <v>155</v>
      </c>
      <c r="F327" s="164">
        <v>200</v>
      </c>
      <c r="G327" s="170">
        <f>'Ведомственная 2019'!G445</f>
        <v>5</v>
      </c>
      <c r="H327" s="170">
        <f>'Ведомственная 2019'!H445</f>
        <v>5</v>
      </c>
      <c r="I327" s="207">
        <f t="shared" si="148"/>
        <v>100</v>
      </c>
    </row>
    <row r="328" spans="1:9" s="7" customFormat="1" ht="57" x14ac:dyDescent="0.25">
      <c r="A328" s="114" t="s">
        <v>222</v>
      </c>
      <c r="B328" s="118">
        <v>902</v>
      </c>
      <c r="C328" s="204" t="s">
        <v>92</v>
      </c>
      <c r="D328" s="204" t="s">
        <v>89</v>
      </c>
      <c r="E328" s="205" t="s">
        <v>223</v>
      </c>
      <c r="F328" s="206"/>
      <c r="G328" s="207">
        <f>G329</f>
        <v>43</v>
      </c>
      <c r="H328" s="207">
        <f t="shared" ref="H328:H330" si="149">H329</f>
        <v>43</v>
      </c>
      <c r="I328" s="207">
        <f t="shared" si="148"/>
        <v>100</v>
      </c>
    </row>
    <row r="329" spans="1:9" s="7" customFormat="1" ht="38.25" x14ac:dyDescent="0.25">
      <c r="A329" s="119" t="s">
        <v>156</v>
      </c>
      <c r="B329" s="118">
        <v>902</v>
      </c>
      <c r="C329" s="204" t="s">
        <v>92</v>
      </c>
      <c r="D329" s="204" t="s">
        <v>89</v>
      </c>
      <c r="E329" s="205" t="s">
        <v>157</v>
      </c>
      <c r="F329" s="206"/>
      <c r="G329" s="207">
        <f>G330</f>
        <v>43</v>
      </c>
      <c r="H329" s="207">
        <f t="shared" si="149"/>
        <v>43</v>
      </c>
      <c r="I329" s="207">
        <f t="shared" si="148"/>
        <v>100</v>
      </c>
    </row>
    <row r="330" spans="1:9" s="7" customFormat="1" ht="41.25" thickBot="1" x14ac:dyDescent="0.3">
      <c r="A330" s="112" t="s">
        <v>33</v>
      </c>
      <c r="B330" s="160">
        <v>902</v>
      </c>
      <c r="C330" s="161" t="s">
        <v>92</v>
      </c>
      <c r="D330" s="161" t="s">
        <v>89</v>
      </c>
      <c r="E330" s="162" t="s">
        <v>158</v>
      </c>
      <c r="F330" s="157"/>
      <c r="G330" s="158">
        <f>G331</f>
        <v>43</v>
      </c>
      <c r="H330" s="158">
        <f t="shared" si="149"/>
        <v>43</v>
      </c>
      <c r="I330" s="207">
        <f t="shared" si="148"/>
        <v>100</v>
      </c>
    </row>
    <row r="331" spans="1:9" s="7" customFormat="1" ht="26.25" x14ac:dyDescent="0.25">
      <c r="A331" s="142" t="s">
        <v>17</v>
      </c>
      <c r="B331" s="255">
        <v>902</v>
      </c>
      <c r="C331" s="256" t="s">
        <v>92</v>
      </c>
      <c r="D331" s="256" t="s">
        <v>89</v>
      </c>
      <c r="E331" s="6" t="s">
        <v>158</v>
      </c>
      <c r="F331" s="164">
        <v>200</v>
      </c>
      <c r="G331" s="170">
        <f>'Ведомственная 2019'!G449</f>
        <v>43</v>
      </c>
      <c r="H331" s="170">
        <f>'Ведомственная 2019'!H449</f>
        <v>43</v>
      </c>
      <c r="I331" s="207">
        <f t="shared" si="148"/>
        <v>100</v>
      </c>
    </row>
    <row r="332" spans="1:9" s="7" customFormat="1" ht="65.25" thickBot="1" x14ac:dyDescent="0.3">
      <c r="A332" s="253" t="s">
        <v>336</v>
      </c>
      <c r="B332" s="203">
        <v>902</v>
      </c>
      <c r="C332" s="204" t="s">
        <v>92</v>
      </c>
      <c r="D332" s="204" t="s">
        <v>89</v>
      </c>
      <c r="E332" s="205" t="s">
        <v>226</v>
      </c>
      <c r="F332" s="206"/>
      <c r="G332" s="207">
        <f>G333</f>
        <v>12</v>
      </c>
      <c r="H332" s="207">
        <f t="shared" ref="H332:H334" si="150">H333</f>
        <v>12</v>
      </c>
      <c r="I332" s="207">
        <f t="shared" si="148"/>
        <v>100</v>
      </c>
    </row>
    <row r="333" spans="1:9" s="7" customFormat="1" ht="64.5" thickBot="1" x14ac:dyDescent="0.3">
      <c r="A333" s="254" t="s">
        <v>323</v>
      </c>
      <c r="B333" s="203">
        <v>902</v>
      </c>
      <c r="C333" s="204" t="s">
        <v>92</v>
      </c>
      <c r="D333" s="204" t="s">
        <v>89</v>
      </c>
      <c r="E333" s="205" t="s">
        <v>202</v>
      </c>
      <c r="F333" s="206"/>
      <c r="G333" s="207">
        <f>G334</f>
        <v>12</v>
      </c>
      <c r="H333" s="207">
        <f t="shared" si="150"/>
        <v>12</v>
      </c>
      <c r="I333" s="207">
        <f t="shared" si="148"/>
        <v>100</v>
      </c>
    </row>
    <row r="334" spans="1:9" s="7" customFormat="1" ht="54.75" thickBot="1" x14ac:dyDescent="0.3">
      <c r="A334" s="112" t="s">
        <v>224</v>
      </c>
      <c r="B334" s="160">
        <v>902</v>
      </c>
      <c r="C334" s="161" t="s">
        <v>92</v>
      </c>
      <c r="D334" s="161" t="s">
        <v>89</v>
      </c>
      <c r="E334" s="162" t="s">
        <v>203</v>
      </c>
      <c r="F334" s="157"/>
      <c r="G334" s="158">
        <f>G335</f>
        <v>12</v>
      </c>
      <c r="H334" s="158">
        <f t="shared" si="150"/>
        <v>12</v>
      </c>
      <c r="I334" s="207">
        <f t="shared" si="148"/>
        <v>100</v>
      </c>
    </row>
    <row r="335" spans="1:9" s="7" customFormat="1" ht="26.25" x14ac:dyDescent="0.25">
      <c r="A335" s="261" t="s">
        <v>17</v>
      </c>
      <c r="B335" s="262">
        <v>902</v>
      </c>
      <c r="C335" s="263" t="s">
        <v>92</v>
      </c>
      <c r="D335" s="263" t="s">
        <v>89</v>
      </c>
      <c r="E335" s="6" t="s">
        <v>203</v>
      </c>
      <c r="F335" s="206">
        <v>200</v>
      </c>
      <c r="G335" s="170">
        <f>'Ведомственная 2019'!G453</f>
        <v>12</v>
      </c>
      <c r="H335" s="170">
        <f>'Ведомственная 2019'!H453</f>
        <v>12</v>
      </c>
      <c r="I335" s="207">
        <f t="shared" si="148"/>
        <v>100</v>
      </c>
    </row>
    <row r="336" spans="1:9" s="7" customFormat="1" ht="57.75" x14ac:dyDescent="0.25">
      <c r="A336" s="56" t="s">
        <v>339</v>
      </c>
      <c r="B336" s="203">
        <v>902</v>
      </c>
      <c r="C336" s="204" t="s">
        <v>92</v>
      </c>
      <c r="D336" s="204" t="s">
        <v>89</v>
      </c>
      <c r="E336" s="6" t="s">
        <v>209</v>
      </c>
      <c r="F336" s="206"/>
      <c r="G336" s="207">
        <f>G337+G339</f>
        <v>4714.7</v>
      </c>
      <c r="H336" s="207">
        <f t="shared" ref="H336" si="151">H337+H339</f>
        <v>4664.1000000000004</v>
      </c>
      <c r="I336" s="207">
        <f t="shared" si="148"/>
        <v>98.926760981610713</v>
      </c>
    </row>
    <row r="337" spans="1:9" s="7" customFormat="1" ht="26.25" x14ac:dyDescent="0.25">
      <c r="A337" s="20" t="s">
        <v>70</v>
      </c>
      <c r="B337" s="236">
        <v>902</v>
      </c>
      <c r="C337" s="237" t="s">
        <v>92</v>
      </c>
      <c r="D337" s="237" t="s">
        <v>89</v>
      </c>
      <c r="E337" s="162" t="s">
        <v>210</v>
      </c>
      <c r="F337" s="206"/>
      <c r="G337" s="158">
        <f>G338</f>
        <v>4712.3999999999996</v>
      </c>
      <c r="H337" s="158">
        <f t="shared" ref="H337" si="152">H338</f>
        <v>4661.8</v>
      </c>
      <c r="I337" s="207">
        <f t="shared" si="148"/>
        <v>98.92623716153129</v>
      </c>
    </row>
    <row r="338" spans="1:9" s="7" customFormat="1" ht="39" x14ac:dyDescent="0.25">
      <c r="A338" s="21" t="s">
        <v>63</v>
      </c>
      <c r="B338" s="236">
        <v>902</v>
      </c>
      <c r="C338" s="237" t="s">
        <v>92</v>
      </c>
      <c r="D338" s="237" t="s">
        <v>89</v>
      </c>
      <c r="E338" s="6" t="s">
        <v>210</v>
      </c>
      <c r="F338" s="206">
        <v>600</v>
      </c>
      <c r="G338" s="170">
        <f>'Ведомственная 2019'!G480</f>
        <v>4712.3999999999996</v>
      </c>
      <c r="H338" s="170">
        <f>'Ведомственная 2019'!H480</f>
        <v>4661.8</v>
      </c>
      <c r="I338" s="207">
        <f t="shared" si="148"/>
        <v>98.92623716153129</v>
      </c>
    </row>
    <row r="339" spans="1:9" s="7" customFormat="1" ht="81" x14ac:dyDescent="0.25">
      <c r="A339" s="159" t="s">
        <v>274</v>
      </c>
      <c r="B339" s="160">
        <v>902</v>
      </c>
      <c r="C339" s="161" t="s">
        <v>92</v>
      </c>
      <c r="D339" s="161" t="s">
        <v>89</v>
      </c>
      <c r="E339" s="162" t="s">
        <v>276</v>
      </c>
      <c r="F339" s="206"/>
      <c r="G339" s="158">
        <f>G340</f>
        <v>2.2999999999999998</v>
      </c>
      <c r="H339" s="158">
        <f t="shared" ref="H339" si="153">H340</f>
        <v>2.2999999999999998</v>
      </c>
      <c r="I339" s="207">
        <f t="shared" si="148"/>
        <v>100</v>
      </c>
    </row>
    <row r="340" spans="1:9" s="7" customFormat="1" ht="39" x14ac:dyDescent="0.25">
      <c r="A340" s="235" t="s">
        <v>63</v>
      </c>
      <c r="B340" s="236">
        <v>902</v>
      </c>
      <c r="C340" s="237" t="s">
        <v>92</v>
      </c>
      <c r="D340" s="237" t="s">
        <v>89</v>
      </c>
      <c r="E340" s="6" t="s">
        <v>277</v>
      </c>
      <c r="F340" s="164">
        <v>600</v>
      </c>
      <c r="G340" s="170">
        <f>'Ведомственная 2019'!G482</f>
        <v>2.2999999999999998</v>
      </c>
      <c r="H340" s="170">
        <f>'Ведомственная 2019'!H482</f>
        <v>2.2999999999999998</v>
      </c>
      <c r="I340" s="207">
        <f t="shared" si="148"/>
        <v>100</v>
      </c>
    </row>
    <row r="341" spans="1:9" ht="16.5" thickBot="1" x14ac:dyDescent="0.3">
      <c r="A341" s="175" t="s">
        <v>313</v>
      </c>
      <c r="B341" s="45">
        <v>902</v>
      </c>
      <c r="C341" s="46" t="s">
        <v>92</v>
      </c>
      <c r="D341" s="72" t="s">
        <v>92</v>
      </c>
      <c r="E341" s="73"/>
      <c r="F341" s="74"/>
      <c r="G341" s="70">
        <f>G346+G356+G342</f>
        <v>3048.1000000000004</v>
      </c>
      <c r="H341" s="207">
        <f t="shared" ref="H341" si="154">H346+H356+H342</f>
        <v>3033.7000000000003</v>
      </c>
      <c r="I341" s="207">
        <f t="shared" si="148"/>
        <v>99.527574554640594</v>
      </c>
    </row>
    <row r="342" spans="1:9" ht="48" thickBot="1" x14ac:dyDescent="0.3">
      <c r="A342" s="171" t="s">
        <v>325</v>
      </c>
      <c r="B342" s="203">
        <v>902</v>
      </c>
      <c r="C342" s="204" t="s">
        <v>92</v>
      </c>
      <c r="D342" s="204" t="s">
        <v>92</v>
      </c>
      <c r="E342" s="205" t="s">
        <v>147</v>
      </c>
      <c r="F342" s="206"/>
      <c r="G342" s="207">
        <f>G343</f>
        <v>55</v>
      </c>
      <c r="H342" s="207">
        <f t="shared" ref="H342:H344" si="155">H343</f>
        <v>54.6</v>
      </c>
      <c r="I342" s="207">
        <f t="shared" si="148"/>
        <v>99.27272727272728</v>
      </c>
    </row>
    <row r="343" spans="1:9" ht="63.75" thickBot="1" x14ac:dyDescent="0.3">
      <c r="A343" s="199" t="s">
        <v>326</v>
      </c>
      <c r="B343" s="118">
        <v>902</v>
      </c>
      <c r="C343" s="204" t="s">
        <v>92</v>
      </c>
      <c r="D343" s="204" t="s">
        <v>92</v>
      </c>
      <c r="E343" s="205" t="s">
        <v>148</v>
      </c>
      <c r="F343" s="206"/>
      <c r="G343" s="170">
        <f>G344</f>
        <v>55</v>
      </c>
      <c r="H343" s="170">
        <f t="shared" si="155"/>
        <v>54.6</v>
      </c>
      <c r="I343" s="207">
        <f t="shared" si="148"/>
        <v>99.27272727272728</v>
      </c>
    </row>
    <row r="344" spans="1:9" ht="63.75" thickBot="1" x14ac:dyDescent="0.3">
      <c r="A344" s="277" t="s">
        <v>327</v>
      </c>
      <c r="B344" s="160">
        <v>902</v>
      </c>
      <c r="C344" s="161" t="s">
        <v>92</v>
      </c>
      <c r="D344" s="161" t="s">
        <v>92</v>
      </c>
      <c r="E344" s="162" t="s">
        <v>149</v>
      </c>
      <c r="F344" s="157"/>
      <c r="G344" s="170">
        <f>G345</f>
        <v>55</v>
      </c>
      <c r="H344" s="170">
        <f t="shared" si="155"/>
        <v>54.6</v>
      </c>
      <c r="I344" s="207">
        <f t="shared" si="148"/>
        <v>99.27272727272728</v>
      </c>
    </row>
    <row r="345" spans="1:9" ht="39" x14ac:dyDescent="0.25">
      <c r="A345" s="21" t="s">
        <v>63</v>
      </c>
      <c r="B345" s="214">
        <v>902</v>
      </c>
      <c r="C345" s="215" t="s">
        <v>92</v>
      </c>
      <c r="D345" s="215" t="s">
        <v>92</v>
      </c>
      <c r="E345" s="6" t="s">
        <v>150</v>
      </c>
      <c r="F345" s="164">
        <v>600</v>
      </c>
      <c r="G345" s="170">
        <f>'Ведомственная 2019'!G490</f>
        <v>55</v>
      </c>
      <c r="H345" s="170">
        <f>'Ведомственная 2019'!H490</f>
        <v>54.6</v>
      </c>
      <c r="I345" s="207">
        <f t="shared" si="148"/>
        <v>99.27272727272728</v>
      </c>
    </row>
    <row r="346" spans="1:9" ht="85.5" x14ac:dyDescent="0.25">
      <c r="A346" s="114" t="s">
        <v>381</v>
      </c>
      <c r="B346" s="168">
        <v>902</v>
      </c>
      <c r="C346" s="169" t="s">
        <v>92</v>
      </c>
      <c r="D346" s="94" t="s">
        <v>92</v>
      </c>
      <c r="E346" s="148" t="s">
        <v>218</v>
      </c>
      <c r="F346" s="96"/>
      <c r="G346" s="92">
        <f>G347</f>
        <v>1870.7</v>
      </c>
      <c r="H346" s="207">
        <f t="shared" ref="H346" si="156">H347</f>
        <v>1862.8000000000002</v>
      </c>
      <c r="I346" s="207">
        <f t="shared" si="148"/>
        <v>99.577698187844135</v>
      </c>
    </row>
    <row r="347" spans="1:9" ht="25.5" x14ac:dyDescent="0.25">
      <c r="A347" s="119" t="s">
        <v>216</v>
      </c>
      <c r="B347" s="168">
        <v>902</v>
      </c>
      <c r="C347" s="169" t="s">
        <v>92</v>
      </c>
      <c r="D347" s="153" t="s">
        <v>92</v>
      </c>
      <c r="E347" s="148" t="s">
        <v>217</v>
      </c>
      <c r="F347" s="150"/>
      <c r="G347" s="151">
        <f>G350+G354+G348+G352</f>
        <v>1870.7</v>
      </c>
      <c r="H347" s="207">
        <f t="shared" ref="H347" si="157">H350+H354+H348+H352</f>
        <v>1862.8000000000002</v>
      </c>
      <c r="I347" s="207">
        <f t="shared" si="148"/>
        <v>99.577698187844135</v>
      </c>
    </row>
    <row r="348" spans="1:9" ht="67.5" x14ac:dyDescent="0.25">
      <c r="A348" s="159" t="s">
        <v>357</v>
      </c>
      <c r="B348" s="216">
        <v>902</v>
      </c>
      <c r="C348" s="217" t="s">
        <v>92</v>
      </c>
      <c r="D348" s="217" t="s">
        <v>92</v>
      </c>
      <c r="E348" s="218" t="s">
        <v>359</v>
      </c>
      <c r="F348" s="219"/>
      <c r="G348" s="207">
        <f>G349</f>
        <v>45.9</v>
      </c>
      <c r="H348" s="207">
        <f t="shared" ref="H348" si="158">H349</f>
        <v>45.9</v>
      </c>
      <c r="I348" s="207">
        <f t="shared" si="148"/>
        <v>100</v>
      </c>
    </row>
    <row r="349" spans="1:9" ht="26.25" x14ac:dyDescent="0.25">
      <c r="A349" s="21" t="s">
        <v>17</v>
      </c>
      <c r="B349" s="304">
        <v>902</v>
      </c>
      <c r="C349" s="305" t="s">
        <v>92</v>
      </c>
      <c r="D349" s="305" t="s">
        <v>92</v>
      </c>
      <c r="E349" s="302" t="s">
        <v>359</v>
      </c>
      <c r="F349" s="164">
        <v>200</v>
      </c>
      <c r="G349" s="170">
        <f>'Ведомственная 2019'!G458</f>
        <v>45.9</v>
      </c>
      <c r="H349" s="170">
        <f>'Ведомственная 2019'!H458</f>
        <v>45.9</v>
      </c>
      <c r="I349" s="207">
        <f t="shared" si="148"/>
        <v>100</v>
      </c>
    </row>
    <row r="350" spans="1:9" s="7" customFormat="1" ht="47.25" x14ac:dyDescent="0.25">
      <c r="A350" s="172" t="s">
        <v>295</v>
      </c>
      <c r="B350" s="203">
        <v>902</v>
      </c>
      <c r="C350" s="204" t="s">
        <v>92</v>
      </c>
      <c r="D350" s="204" t="s">
        <v>92</v>
      </c>
      <c r="E350" s="205" t="s">
        <v>296</v>
      </c>
      <c r="F350" s="206"/>
      <c r="G350" s="70">
        <f>+G351</f>
        <v>866.8</v>
      </c>
      <c r="H350" s="207">
        <f t="shared" ref="H350" si="159">+H351</f>
        <v>859</v>
      </c>
      <c r="I350" s="207">
        <f t="shared" si="148"/>
        <v>99.100138440239974</v>
      </c>
    </row>
    <row r="351" spans="1:9" s="7" customFormat="1" ht="39" x14ac:dyDescent="0.25">
      <c r="A351" s="21" t="s">
        <v>63</v>
      </c>
      <c r="B351" s="304">
        <v>902</v>
      </c>
      <c r="C351" s="305" t="s">
        <v>92</v>
      </c>
      <c r="D351" s="305" t="s">
        <v>92</v>
      </c>
      <c r="E351" s="6" t="s">
        <v>296</v>
      </c>
      <c r="F351" s="206">
        <v>600</v>
      </c>
      <c r="G351" s="98">
        <f>'Ведомственная 2019'!G494</f>
        <v>866.8</v>
      </c>
      <c r="H351" s="170">
        <f>'Ведомственная 2019'!H494</f>
        <v>859</v>
      </c>
      <c r="I351" s="207">
        <f t="shared" si="148"/>
        <v>99.100138440239974</v>
      </c>
    </row>
    <row r="352" spans="1:9" s="7" customFormat="1" ht="72.75" customHeight="1" x14ac:dyDescent="0.25">
      <c r="A352" s="172" t="s">
        <v>297</v>
      </c>
      <c r="B352" s="203">
        <v>902</v>
      </c>
      <c r="C352" s="204" t="s">
        <v>92</v>
      </c>
      <c r="D352" s="204" t="s">
        <v>92</v>
      </c>
      <c r="E352" s="205" t="s">
        <v>314</v>
      </c>
      <c r="F352" s="164"/>
      <c r="G352" s="207">
        <f>G353</f>
        <v>40</v>
      </c>
      <c r="H352" s="207">
        <f t="shared" ref="H352" si="160">H353</f>
        <v>39.9</v>
      </c>
      <c r="I352" s="207">
        <f t="shared" si="148"/>
        <v>99.75</v>
      </c>
    </row>
    <row r="353" spans="1:9" s="7" customFormat="1" ht="15.75" x14ac:dyDescent="0.25">
      <c r="A353" s="21" t="s">
        <v>56</v>
      </c>
      <c r="B353" s="212">
        <v>902</v>
      </c>
      <c r="C353" s="213" t="s">
        <v>92</v>
      </c>
      <c r="D353" s="213" t="s">
        <v>92</v>
      </c>
      <c r="E353" s="6" t="s">
        <v>314</v>
      </c>
      <c r="F353" s="164">
        <v>500</v>
      </c>
      <c r="G353" s="170">
        <f>'Ведомственная 2019'!G308</f>
        <v>40</v>
      </c>
      <c r="H353" s="170">
        <f>'Ведомственная 2019'!H308</f>
        <v>39.9</v>
      </c>
      <c r="I353" s="207">
        <f t="shared" si="148"/>
        <v>99.75</v>
      </c>
    </row>
    <row r="354" spans="1:9" s="7" customFormat="1" ht="67.5" x14ac:dyDescent="0.25">
      <c r="A354" s="159" t="s">
        <v>358</v>
      </c>
      <c r="B354" s="160">
        <v>902</v>
      </c>
      <c r="C354" s="161" t="s">
        <v>92</v>
      </c>
      <c r="D354" s="161" t="s">
        <v>92</v>
      </c>
      <c r="E354" s="218" t="s">
        <v>359</v>
      </c>
      <c r="F354" s="206"/>
      <c r="G354" s="65">
        <f>G355</f>
        <v>918</v>
      </c>
      <c r="H354" s="158">
        <f t="shared" ref="H354" si="161">H355</f>
        <v>918</v>
      </c>
      <c r="I354" s="207">
        <f t="shared" si="148"/>
        <v>100</v>
      </c>
    </row>
    <row r="355" spans="1:9" s="7" customFormat="1" ht="26.25" x14ac:dyDescent="0.25">
      <c r="A355" s="303" t="s">
        <v>17</v>
      </c>
      <c r="B355" s="304">
        <v>902</v>
      </c>
      <c r="C355" s="305" t="s">
        <v>92</v>
      </c>
      <c r="D355" s="305" t="s">
        <v>92</v>
      </c>
      <c r="E355" s="302" t="s">
        <v>359</v>
      </c>
      <c r="F355" s="164">
        <v>200</v>
      </c>
      <c r="G355" s="47">
        <f>'Ведомственная 2019'!G460</f>
        <v>918</v>
      </c>
      <c r="H355" s="47">
        <f>'Ведомственная 2019'!H460</f>
        <v>918</v>
      </c>
      <c r="I355" s="207">
        <f t="shared" si="148"/>
        <v>100</v>
      </c>
    </row>
    <row r="356" spans="1:9" s="7" customFormat="1" ht="72" x14ac:dyDescent="0.25">
      <c r="A356" s="10" t="s">
        <v>384</v>
      </c>
      <c r="B356" s="71">
        <v>902</v>
      </c>
      <c r="C356" s="72" t="s">
        <v>92</v>
      </c>
      <c r="D356" s="72" t="s">
        <v>92</v>
      </c>
      <c r="E356" s="148" t="s">
        <v>219</v>
      </c>
      <c r="F356" s="74"/>
      <c r="G356" s="70">
        <f>G357</f>
        <v>1122.4000000000001</v>
      </c>
      <c r="H356" s="207">
        <f t="shared" ref="H356:H357" si="162">H357</f>
        <v>1116.3</v>
      </c>
      <c r="I356" s="207">
        <f t="shared" si="148"/>
        <v>99.456521739130423</v>
      </c>
    </row>
    <row r="357" spans="1:9" s="7" customFormat="1" ht="27" x14ac:dyDescent="0.25">
      <c r="A357" s="66" t="s">
        <v>71</v>
      </c>
      <c r="B357" s="67">
        <v>902</v>
      </c>
      <c r="C357" s="68" t="s">
        <v>92</v>
      </c>
      <c r="D357" s="68" t="s">
        <v>92</v>
      </c>
      <c r="E357" s="147" t="s">
        <v>220</v>
      </c>
      <c r="F357" s="64"/>
      <c r="G357" s="65">
        <f>G358</f>
        <v>1122.4000000000001</v>
      </c>
      <c r="H357" s="158">
        <f t="shared" si="162"/>
        <v>1116.3</v>
      </c>
      <c r="I357" s="207">
        <f t="shared" si="148"/>
        <v>99.456521739130423</v>
      </c>
    </row>
    <row r="358" spans="1:9" ht="39" x14ac:dyDescent="0.25">
      <c r="A358" s="60" t="s">
        <v>63</v>
      </c>
      <c r="B358" s="61">
        <v>902</v>
      </c>
      <c r="C358" s="62" t="s">
        <v>92</v>
      </c>
      <c r="D358" s="62" t="s">
        <v>92</v>
      </c>
      <c r="E358" s="6" t="s">
        <v>221</v>
      </c>
      <c r="F358" s="75">
        <v>600</v>
      </c>
      <c r="G358" s="76">
        <f>'Ведомственная 2019'!G486</f>
        <v>1122.4000000000001</v>
      </c>
      <c r="H358" s="170">
        <f>'Ведомственная 2019'!H486</f>
        <v>1116.3</v>
      </c>
      <c r="I358" s="207">
        <f t="shared" si="148"/>
        <v>99.456521739130423</v>
      </c>
    </row>
    <row r="359" spans="1:9" s="7" customFormat="1" ht="15.75" x14ac:dyDescent="0.25">
      <c r="A359" s="77" t="s">
        <v>66</v>
      </c>
      <c r="B359" s="71">
        <v>902</v>
      </c>
      <c r="C359" s="72" t="s">
        <v>92</v>
      </c>
      <c r="D359" s="72" t="s">
        <v>93</v>
      </c>
      <c r="E359" s="73"/>
      <c r="F359" s="74"/>
      <c r="G359" s="70">
        <f>G360</f>
        <v>30</v>
      </c>
      <c r="H359" s="207">
        <f t="shared" ref="H359:H361" si="163">H360</f>
        <v>30</v>
      </c>
      <c r="I359" s="207">
        <f t="shared" si="148"/>
        <v>100</v>
      </c>
    </row>
    <row r="360" spans="1:9" s="7" customFormat="1" ht="57" x14ac:dyDescent="0.25">
      <c r="A360" s="114" t="s">
        <v>222</v>
      </c>
      <c r="B360" s="118">
        <v>902</v>
      </c>
      <c r="C360" s="72" t="s">
        <v>92</v>
      </c>
      <c r="D360" s="72" t="s">
        <v>93</v>
      </c>
      <c r="E360" s="148" t="s">
        <v>223</v>
      </c>
      <c r="F360" s="74"/>
      <c r="G360" s="70">
        <f>G361</f>
        <v>30</v>
      </c>
      <c r="H360" s="207">
        <f t="shared" si="163"/>
        <v>30</v>
      </c>
      <c r="I360" s="207">
        <f t="shared" si="148"/>
        <v>100</v>
      </c>
    </row>
    <row r="361" spans="1:9" s="7" customFormat="1" ht="38.25" x14ac:dyDescent="0.25">
      <c r="A361" s="119" t="s">
        <v>156</v>
      </c>
      <c r="B361" s="118">
        <v>902</v>
      </c>
      <c r="C361" s="153" t="s">
        <v>92</v>
      </c>
      <c r="D361" s="153" t="s">
        <v>93</v>
      </c>
      <c r="E361" s="148" t="s">
        <v>157</v>
      </c>
      <c r="F361" s="150"/>
      <c r="G361" s="151">
        <f>G362</f>
        <v>30</v>
      </c>
      <c r="H361" s="207">
        <f t="shared" si="163"/>
        <v>30</v>
      </c>
      <c r="I361" s="207">
        <f t="shared" si="148"/>
        <v>100</v>
      </c>
    </row>
    <row r="362" spans="1:9" ht="40.5" x14ac:dyDescent="0.25">
      <c r="A362" s="115" t="s">
        <v>33</v>
      </c>
      <c r="B362" s="116">
        <v>902</v>
      </c>
      <c r="C362" s="68" t="s">
        <v>92</v>
      </c>
      <c r="D362" s="68" t="s">
        <v>93</v>
      </c>
      <c r="E362" s="147" t="s">
        <v>158</v>
      </c>
      <c r="F362" s="64"/>
      <c r="G362" s="65">
        <f>G363+G364</f>
        <v>30</v>
      </c>
      <c r="H362" s="158">
        <f t="shared" ref="H362" si="164">H363+H364</f>
        <v>30</v>
      </c>
      <c r="I362" s="207">
        <f t="shared" si="148"/>
        <v>100</v>
      </c>
    </row>
    <row r="363" spans="1:9" ht="26.25" x14ac:dyDescent="0.25">
      <c r="A363" s="154" t="s">
        <v>17</v>
      </c>
      <c r="B363" s="117">
        <v>902</v>
      </c>
      <c r="C363" s="62" t="s">
        <v>92</v>
      </c>
      <c r="D363" s="62" t="s">
        <v>93</v>
      </c>
      <c r="E363" s="6" t="s">
        <v>158</v>
      </c>
      <c r="F363" s="75">
        <v>200</v>
      </c>
      <c r="G363" s="76">
        <f>'Ведомственная 2019'!G207</f>
        <v>0</v>
      </c>
      <c r="H363" s="170">
        <f>'Ведомственная 2019'!H207</f>
        <v>0</v>
      </c>
      <c r="I363" s="207">
        <v>0</v>
      </c>
    </row>
    <row r="364" spans="1:9" ht="26.25" x14ac:dyDescent="0.25">
      <c r="A364" s="154" t="s">
        <v>61</v>
      </c>
      <c r="B364" s="117">
        <v>902</v>
      </c>
      <c r="C364" s="90" t="s">
        <v>92</v>
      </c>
      <c r="D364" s="90" t="s">
        <v>93</v>
      </c>
      <c r="E364" s="6" t="s">
        <v>158</v>
      </c>
      <c r="F364" s="97">
        <v>300</v>
      </c>
      <c r="G364" s="98">
        <f>'Ведомственная 2019'!G208</f>
        <v>30</v>
      </c>
      <c r="H364" s="170">
        <f>'Ведомственная 2019'!H208</f>
        <v>30</v>
      </c>
      <c r="I364" s="207">
        <f t="shared" si="148"/>
        <v>100</v>
      </c>
    </row>
    <row r="365" spans="1:9" s="7" customFormat="1" ht="15.75" x14ac:dyDescent="0.25">
      <c r="A365" s="167" t="s">
        <v>105</v>
      </c>
      <c r="B365" s="118">
        <v>902</v>
      </c>
      <c r="C365" s="72" t="s">
        <v>95</v>
      </c>
      <c r="D365" s="72"/>
      <c r="E365" s="73"/>
      <c r="F365" s="74"/>
      <c r="G365" s="70">
        <f>G366</f>
        <v>8030.7</v>
      </c>
      <c r="H365" s="207">
        <f t="shared" ref="H365" si="165">H366</f>
        <v>7808.3000000000011</v>
      </c>
      <c r="I365" s="207">
        <f t="shared" si="148"/>
        <v>97.230627467095047</v>
      </c>
    </row>
    <row r="366" spans="1:9" s="7" customFormat="1" ht="15.75" x14ac:dyDescent="0.25">
      <c r="A366" s="167" t="s">
        <v>73</v>
      </c>
      <c r="B366" s="118">
        <v>902</v>
      </c>
      <c r="C366" s="72" t="s">
        <v>95</v>
      </c>
      <c r="D366" s="72" t="s">
        <v>88</v>
      </c>
      <c r="E366" s="6"/>
      <c r="F366" s="74"/>
      <c r="G366" s="70">
        <f>G367+G393+G398+G388+G414+G409</f>
        <v>8030.7</v>
      </c>
      <c r="H366" s="207">
        <f t="shared" ref="H366" si="166">H367+H393+H398+H388+H414+H409</f>
        <v>7808.3000000000011</v>
      </c>
      <c r="I366" s="207">
        <f t="shared" si="148"/>
        <v>97.230627467095047</v>
      </c>
    </row>
    <row r="367" spans="1:9" s="7" customFormat="1" ht="57.75" x14ac:dyDescent="0.25">
      <c r="A367" s="10" t="s">
        <v>377</v>
      </c>
      <c r="B367" s="118">
        <v>902</v>
      </c>
      <c r="C367" s="72" t="s">
        <v>95</v>
      </c>
      <c r="D367" s="72" t="s">
        <v>88</v>
      </c>
      <c r="E367" s="148" t="s">
        <v>227</v>
      </c>
      <c r="F367" s="74"/>
      <c r="G367" s="70">
        <f>G368+G370+G372+G376+G378+G382+G384+G386</f>
        <v>7799.5999999999995</v>
      </c>
      <c r="H367" s="207">
        <f t="shared" ref="H367" si="167">H368+H370+H372+H376+H378+H382+H384+H386</f>
        <v>7582.2000000000007</v>
      </c>
      <c r="I367" s="207">
        <f t="shared" si="148"/>
        <v>97.212677573208893</v>
      </c>
    </row>
    <row r="368" spans="1:9" s="5" customFormat="1" ht="27" x14ac:dyDescent="0.25">
      <c r="A368" s="159" t="s">
        <v>74</v>
      </c>
      <c r="B368" s="116">
        <v>902</v>
      </c>
      <c r="C368" s="68" t="s">
        <v>95</v>
      </c>
      <c r="D368" s="68" t="s">
        <v>88</v>
      </c>
      <c r="E368" s="147" t="s">
        <v>228</v>
      </c>
      <c r="F368" s="64"/>
      <c r="G368" s="65">
        <f>G369</f>
        <v>2388.9</v>
      </c>
      <c r="H368" s="158">
        <f t="shared" ref="H368" si="168">H369</f>
        <v>2385.1999999999998</v>
      </c>
      <c r="I368" s="207">
        <f t="shared" si="148"/>
        <v>99.845116999455811</v>
      </c>
    </row>
    <row r="369" spans="1:9" s="7" customFormat="1" ht="39" x14ac:dyDescent="0.25">
      <c r="A369" s="154" t="s">
        <v>63</v>
      </c>
      <c r="B369" s="117">
        <v>902</v>
      </c>
      <c r="C369" s="62" t="s">
        <v>95</v>
      </c>
      <c r="D369" s="62" t="s">
        <v>88</v>
      </c>
      <c r="E369" s="6" t="s">
        <v>228</v>
      </c>
      <c r="F369" s="75">
        <v>600</v>
      </c>
      <c r="G369" s="76">
        <f>'Ведомственная 2019'!G499</f>
        <v>2388.9</v>
      </c>
      <c r="H369" s="170">
        <f>'Ведомственная 2019'!H499</f>
        <v>2385.1999999999998</v>
      </c>
      <c r="I369" s="207">
        <f t="shared" si="148"/>
        <v>99.845116999455811</v>
      </c>
    </row>
    <row r="370" spans="1:9" s="7" customFormat="1" ht="54" x14ac:dyDescent="0.25">
      <c r="A370" s="66" t="s">
        <v>75</v>
      </c>
      <c r="B370" s="16">
        <v>902</v>
      </c>
      <c r="C370" s="17" t="s">
        <v>95</v>
      </c>
      <c r="D370" s="17" t="s">
        <v>88</v>
      </c>
      <c r="E370" s="147" t="s">
        <v>229</v>
      </c>
      <c r="F370" s="64"/>
      <c r="G370" s="158">
        <f>G371</f>
        <v>1900</v>
      </c>
      <c r="H370" s="158">
        <f t="shared" ref="H370" si="169">H371</f>
        <v>1900</v>
      </c>
      <c r="I370" s="207">
        <f t="shared" si="148"/>
        <v>100</v>
      </c>
    </row>
    <row r="371" spans="1:9" ht="39" x14ac:dyDescent="0.25">
      <c r="A371" s="60" t="s">
        <v>63</v>
      </c>
      <c r="B371" s="61">
        <v>902</v>
      </c>
      <c r="C371" s="62" t="s">
        <v>95</v>
      </c>
      <c r="D371" s="62" t="s">
        <v>88</v>
      </c>
      <c r="E371" s="6" t="s">
        <v>230</v>
      </c>
      <c r="F371" s="74">
        <v>600</v>
      </c>
      <c r="G371" s="76">
        <f>'Ведомственная 2019'!G501</f>
        <v>1900</v>
      </c>
      <c r="H371" s="170">
        <f>'Ведомственная 2019'!H501</f>
        <v>1900</v>
      </c>
      <c r="I371" s="207">
        <f t="shared" si="148"/>
        <v>100</v>
      </c>
    </row>
    <row r="372" spans="1:9" s="7" customFormat="1" ht="27" x14ac:dyDescent="0.25">
      <c r="A372" s="66" t="s">
        <v>76</v>
      </c>
      <c r="B372" s="67">
        <v>902</v>
      </c>
      <c r="C372" s="68" t="s">
        <v>95</v>
      </c>
      <c r="D372" s="68" t="s">
        <v>88</v>
      </c>
      <c r="E372" s="147" t="s">
        <v>232</v>
      </c>
      <c r="F372" s="64"/>
      <c r="G372" s="65">
        <f>G373+G374+G375</f>
        <v>1077</v>
      </c>
      <c r="H372" s="158">
        <f t="shared" ref="H372" si="170">H373+H374+H375</f>
        <v>959.40000000000009</v>
      </c>
      <c r="I372" s="207">
        <f t="shared" si="148"/>
        <v>89.080779944289702</v>
      </c>
    </row>
    <row r="373" spans="1:9" s="9" customFormat="1" ht="64.5" x14ac:dyDescent="0.25">
      <c r="A373" s="60" t="s">
        <v>22</v>
      </c>
      <c r="B373" s="61">
        <v>902</v>
      </c>
      <c r="C373" s="62" t="s">
        <v>95</v>
      </c>
      <c r="D373" s="62" t="s">
        <v>88</v>
      </c>
      <c r="E373" s="6" t="s">
        <v>232</v>
      </c>
      <c r="F373" s="75">
        <v>100</v>
      </c>
      <c r="G373" s="47">
        <f>'Ведомственная 2019'!G503</f>
        <v>627.20000000000005</v>
      </c>
      <c r="H373" s="47">
        <f>'Ведомственная 2019'!H503</f>
        <v>625.20000000000005</v>
      </c>
      <c r="I373" s="207">
        <f t="shared" si="148"/>
        <v>99.681122448979593</v>
      </c>
    </row>
    <row r="374" spans="1:9" s="7" customFormat="1" ht="26.25" x14ac:dyDescent="0.25">
      <c r="A374" s="60" t="s">
        <v>17</v>
      </c>
      <c r="B374" s="61">
        <v>902</v>
      </c>
      <c r="C374" s="62" t="s">
        <v>95</v>
      </c>
      <c r="D374" s="62" t="s">
        <v>88</v>
      </c>
      <c r="E374" s="6" t="s">
        <v>232</v>
      </c>
      <c r="F374" s="75">
        <v>200</v>
      </c>
      <c r="G374" s="47">
        <f>'Ведомственная 2019'!G504</f>
        <v>449.3</v>
      </c>
      <c r="H374" s="47">
        <f>'Ведомственная 2019'!H504</f>
        <v>334.2</v>
      </c>
      <c r="I374" s="207">
        <f t="shared" si="148"/>
        <v>74.382372579568212</v>
      </c>
    </row>
    <row r="375" spans="1:9" ht="15.75" x14ac:dyDescent="0.25">
      <c r="A375" s="196" t="s">
        <v>15</v>
      </c>
      <c r="B375" s="61">
        <v>902</v>
      </c>
      <c r="C375" s="62" t="s">
        <v>95</v>
      </c>
      <c r="D375" s="62" t="s">
        <v>88</v>
      </c>
      <c r="E375" s="6" t="s">
        <v>232</v>
      </c>
      <c r="F375" s="75">
        <v>800</v>
      </c>
      <c r="G375" s="47">
        <f>'Ведомственная 2019'!G505</f>
        <v>0.5</v>
      </c>
      <c r="H375" s="47">
        <f>'Ведомственная 2019'!H505</f>
        <v>0</v>
      </c>
      <c r="I375" s="207">
        <f t="shared" si="148"/>
        <v>0</v>
      </c>
    </row>
    <row r="376" spans="1:9" s="5" customFormat="1" ht="40.5" x14ac:dyDescent="0.25">
      <c r="A376" s="66" t="s">
        <v>24</v>
      </c>
      <c r="B376" s="67">
        <v>902</v>
      </c>
      <c r="C376" s="68" t="s">
        <v>95</v>
      </c>
      <c r="D376" s="68" t="s">
        <v>88</v>
      </c>
      <c r="E376" s="147" t="s">
        <v>231</v>
      </c>
      <c r="F376" s="64"/>
      <c r="G376" s="65">
        <f>G377</f>
        <v>0</v>
      </c>
      <c r="H376" s="158">
        <f t="shared" ref="H376" si="171">H377</f>
        <v>0</v>
      </c>
      <c r="I376" s="207">
        <v>0</v>
      </c>
    </row>
    <row r="377" spans="1:9" s="7" customFormat="1" ht="15.75" x14ac:dyDescent="0.25">
      <c r="A377" s="60" t="s">
        <v>15</v>
      </c>
      <c r="B377" s="61">
        <v>902</v>
      </c>
      <c r="C377" s="62" t="s">
        <v>95</v>
      </c>
      <c r="D377" s="62" t="s">
        <v>88</v>
      </c>
      <c r="E377" s="6" t="s">
        <v>231</v>
      </c>
      <c r="F377" s="75">
        <v>800</v>
      </c>
      <c r="G377" s="76">
        <f>'Ведомственная 2019'!G507</f>
        <v>0</v>
      </c>
      <c r="H377" s="170">
        <f>'Ведомственная 2019'!H507</f>
        <v>0</v>
      </c>
      <c r="I377" s="207">
        <v>0</v>
      </c>
    </row>
    <row r="378" spans="1:9" ht="40.5" x14ac:dyDescent="0.25">
      <c r="A378" s="66" t="s">
        <v>77</v>
      </c>
      <c r="B378" s="67">
        <v>902</v>
      </c>
      <c r="C378" s="68" t="s">
        <v>95</v>
      </c>
      <c r="D378" s="68" t="s">
        <v>88</v>
      </c>
      <c r="E378" s="147" t="s">
        <v>233</v>
      </c>
      <c r="F378" s="64"/>
      <c r="G378" s="14">
        <f>G379+G380+G381</f>
        <v>1783.6999999999998</v>
      </c>
      <c r="H378" s="14">
        <f t="shared" ref="H378" si="172">H379+H380+H381</f>
        <v>1717.3</v>
      </c>
      <c r="I378" s="207">
        <f t="shared" si="148"/>
        <v>96.277400908224493</v>
      </c>
    </row>
    <row r="379" spans="1:9" s="5" customFormat="1" ht="64.5" x14ac:dyDescent="0.25">
      <c r="A379" s="60" t="s">
        <v>22</v>
      </c>
      <c r="B379" s="61">
        <v>902</v>
      </c>
      <c r="C379" s="62" t="s">
        <v>95</v>
      </c>
      <c r="D379" s="62" t="s">
        <v>88</v>
      </c>
      <c r="E379" s="6" t="s">
        <v>233</v>
      </c>
      <c r="F379" s="75">
        <v>100</v>
      </c>
      <c r="G379" s="47">
        <f>'Ведомственная 2019'!G509</f>
        <v>1517</v>
      </c>
      <c r="H379" s="47">
        <f>'Ведомственная 2019'!H509</f>
        <v>1514.6</v>
      </c>
      <c r="I379" s="207">
        <f t="shared" si="148"/>
        <v>99.841793012524718</v>
      </c>
    </row>
    <row r="380" spans="1:9" s="7" customFormat="1" ht="26.25" x14ac:dyDescent="0.25">
      <c r="A380" s="60" t="s">
        <v>17</v>
      </c>
      <c r="B380" s="61">
        <v>902</v>
      </c>
      <c r="C380" s="62" t="s">
        <v>95</v>
      </c>
      <c r="D380" s="62" t="s">
        <v>88</v>
      </c>
      <c r="E380" s="6" t="s">
        <v>233</v>
      </c>
      <c r="F380" s="75">
        <v>200</v>
      </c>
      <c r="G380" s="47">
        <f>'Ведомственная 2019'!G510</f>
        <v>243.1</v>
      </c>
      <c r="H380" s="47">
        <f>'Ведомственная 2019'!H510</f>
        <v>198.4</v>
      </c>
      <c r="I380" s="207">
        <f t="shared" si="148"/>
        <v>81.612505141916913</v>
      </c>
    </row>
    <row r="381" spans="1:9" s="7" customFormat="1" ht="15.75" x14ac:dyDescent="0.25">
      <c r="A381" s="21" t="s">
        <v>15</v>
      </c>
      <c r="B381" s="61">
        <v>902</v>
      </c>
      <c r="C381" s="62" t="s">
        <v>95</v>
      </c>
      <c r="D381" s="62" t="s">
        <v>88</v>
      </c>
      <c r="E381" s="6" t="s">
        <v>233</v>
      </c>
      <c r="F381" s="75">
        <v>800</v>
      </c>
      <c r="G381" s="47">
        <f>'Ведомственная 2019'!G511</f>
        <v>23.6</v>
      </c>
      <c r="H381" s="47">
        <f>'Ведомственная 2019'!H511</f>
        <v>4.3</v>
      </c>
      <c r="I381" s="207">
        <f t="shared" si="148"/>
        <v>18.220338983050848</v>
      </c>
    </row>
    <row r="382" spans="1:9" ht="40.5" x14ac:dyDescent="0.25">
      <c r="A382" s="66" t="s">
        <v>24</v>
      </c>
      <c r="B382" s="67">
        <v>902</v>
      </c>
      <c r="C382" s="68" t="s">
        <v>95</v>
      </c>
      <c r="D382" s="68" t="s">
        <v>88</v>
      </c>
      <c r="E382" s="147" t="s">
        <v>231</v>
      </c>
      <c r="F382" s="64"/>
      <c r="G382" s="65">
        <f>G383</f>
        <v>0</v>
      </c>
      <c r="H382" s="158">
        <f t="shared" ref="H382" si="173">H383</f>
        <v>0</v>
      </c>
      <c r="I382" s="207">
        <v>0</v>
      </c>
    </row>
    <row r="383" spans="1:9" ht="15.75" x14ac:dyDescent="0.25">
      <c r="A383" s="60" t="s">
        <v>15</v>
      </c>
      <c r="B383" s="61">
        <v>902</v>
      </c>
      <c r="C383" s="62" t="s">
        <v>95</v>
      </c>
      <c r="D383" s="62" t="s">
        <v>88</v>
      </c>
      <c r="E383" s="6" t="s">
        <v>231</v>
      </c>
      <c r="F383" s="75">
        <v>800</v>
      </c>
      <c r="G383" s="76">
        <f>'Ведомственная 2019'!G513</f>
        <v>0</v>
      </c>
      <c r="H383" s="170">
        <f>'Ведомственная 2019'!H513</f>
        <v>0</v>
      </c>
      <c r="I383" s="207">
        <v>0</v>
      </c>
    </row>
    <row r="384" spans="1:9" ht="54" x14ac:dyDescent="0.25">
      <c r="A384" s="66" t="s">
        <v>78</v>
      </c>
      <c r="B384" s="67">
        <v>902</v>
      </c>
      <c r="C384" s="68" t="s">
        <v>95</v>
      </c>
      <c r="D384" s="68" t="s">
        <v>88</v>
      </c>
      <c r="E384" s="147" t="s">
        <v>234</v>
      </c>
      <c r="F384" s="64"/>
      <c r="G384" s="65">
        <f>G385</f>
        <v>600</v>
      </c>
      <c r="H384" s="158">
        <f t="shared" ref="H384" si="174">H385</f>
        <v>570.29999999999995</v>
      </c>
      <c r="I384" s="207">
        <f t="shared" si="148"/>
        <v>95.049999999999983</v>
      </c>
    </row>
    <row r="385" spans="1:9" s="7" customFormat="1" ht="64.5" x14ac:dyDescent="0.25">
      <c r="A385" s="60" t="s">
        <v>22</v>
      </c>
      <c r="B385" s="61">
        <v>902</v>
      </c>
      <c r="C385" s="62" t="s">
        <v>95</v>
      </c>
      <c r="D385" s="62" t="s">
        <v>88</v>
      </c>
      <c r="E385" s="6" t="s">
        <v>234</v>
      </c>
      <c r="F385" s="75">
        <v>100</v>
      </c>
      <c r="G385" s="47">
        <f>'Ведомственная 2019'!G517</f>
        <v>600</v>
      </c>
      <c r="H385" s="47">
        <f>'Ведомственная 2019'!H517</f>
        <v>570.29999999999995</v>
      </c>
      <c r="I385" s="207">
        <f t="shared" si="148"/>
        <v>95.049999999999983</v>
      </c>
    </row>
    <row r="386" spans="1:9" s="7" customFormat="1" ht="40.5" x14ac:dyDescent="0.25">
      <c r="A386" s="24" t="s">
        <v>432</v>
      </c>
      <c r="B386" s="203">
        <v>902</v>
      </c>
      <c r="C386" s="204" t="s">
        <v>95</v>
      </c>
      <c r="D386" s="204" t="s">
        <v>88</v>
      </c>
      <c r="E386" s="205" t="s">
        <v>431</v>
      </c>
      <c r="F386" s="206"/>
      <c r="G386" s="11">
        <f>G387</f>
        <v>50</v>
      </c>
      <c r="H386" s="11">
        <f t="shared" ref="H386" si="175">H387</f>
        <v>50</v>
      </c>
      <c r="I386" s="207">
        <f t="shared" si="148"/>
        <v>100</v>
      </c>
    </row>
    <row r="387" spans="1:9" s="7" customFormat="1" ht="64.5" x14ac:dyDescent="0.25">
      <c r="A387" s="21" t="s">
        <v>22</v>
      </c>
      <c r="B387" s="313">
        <v>902</v>
      </c>
      <c r="C387" s="314" t="s">
        <v>95</v>
      </c>
      <c r="D387" s="314" t="s">
        <v>88</v>
      </c>
      <c r="E387" s="6" t="s">
        <v>431</v>
      </c>
      <c r="F387" s="206">
        <v>100</v>
      </c>
      <c r="G387" s="47">
        <f>'Ведомственная 2019'!G515</f>
        <v>50</v>
      </c>
      <c r="H387" s="47">
        <f>'Ведомственная 2019'!H515</f>
        <v>50</v>
      </c>
      <c r="I387" s="207">
        <f t="shared" si="148"/>
        <v>100</v>
      </c>
    </row>
    <row r="388" spans="1:9" s="7" customFormat="1" ht="71.25" x14ac:dyDescent="0.25">
      <c r="A388" s="114" t="s">
        <v>370</v>
      </c>
      <c r="B388" s="118">
        <v>902</v>
      </c>
      <c r="C388" s="94" t="s">
        <v>95</v>
      </c>
      <c r="D388" s="94" t="s">
        <v>88</v>
      </c>
      <c r="E388" s="148" t="s">
        <v>235</v>
      </c>
      <c r="F388" s="96"/>
      <c r="G388" s="11">
        <f>G389</f>
        <v>30</v>
      </c>
      <c r="H388" s="11">
        <f t="shared" ref="H388:H389" si="176">H389</f>
        <v>25</v>
      </c>
      <c r="I388" s="207">
        <f t="shared" si="148"/>
        <v>83.333333333333343</v>
      </c>
    </row>
    <row r="389" spans="1:9" s="7" customFormat="1" ht="63.75" x14ac:dyDescent="0.25">
      <c r="A389" s="119" t="s">
        <v>151</v>
      </c>
      <c r="B389" s="118">
        <v>902</v>
      </c>
      <c r="C389" s="153" t="s">
        <v>95</v>
      </c>
      <c r="D389" s="153" t="s">
        <v>88</v>
      </c>
      <c r="E389" s="148" t="s">
        <v>153</v>
      </c>
      <c r="F389" s="150"/>
      <c r="G389" s="11">
        <f>G390</f>
        <v>30</v>
      </c>
      <c r="H389" s="11">
        <f t="shared" si="176"/>
        <v>25</v>
      </c>
      <c r="I389" s="207">
        <f t="shared" si="148"/>
        <v>83.333333333333343</v>
      </c>
    </row>
    <row r="390" spans="1:9" s="7" customFormat="1" ht="40.5" x14ac:dyDescent="0.25">
      <c r="A390" s="115" t="s">
        <v>215</v>
      </c>
      <c r="B390" s="116">
        <v>902</v>
      </c>
      <c r="C390" s="161" t="s">
        <v>95</v>
      </c>
      <c r="D390" s="161" t="s">
        <v>88</v>
      </c>
      <c r="E390" s="162" t="s">
        <v>154</v>
      </c>
      <c r="F390" s="157"/>
      <c r="G390" s="14">
        <f>G391+G392</f>
        <v>30</v>
      </c>
      <c r="H390" s="14">
        <f t="shared" ref="H390" si="177">H391+H392</f>
        <v>25</v>
      </c>
      <c r="I390" s="207">
        <f t="shared" ref="I390:I452" si="178">H390/G390*100</f>
        <v>83.333333333333343</v>
      </c>
    </row>
    <row r="391" spans="1:9" s="7" customFormat="1" ht="26.25" x14ac:dyDescent="0.25">
      <c r="A391" s="21" t="s">
        <v>17</v>
      </c>
      <c r="B391" s="118">
        <v>902</v>
      </c>
      <c r="C391" s="94" t="s">
        <v>95</v>
      </c>
      <c r="D391" s="94" t="s">
        <v>88</v>
      </c>
      <c r="E391" s="6" t="s">
        <v>154</v>
      </c>
      <c r="F391" s="97">
        <v>200</v>
      </c>
      <c r="G391" s="47">
        <f>'Ведомственная 2019'!G521</f>
        <v>5</v>
      </c>
      <c r="H391" s="47">
        <f>'Ведомственная 2019'!H521</f>
        <v>5</v>
      </c>
      <c r="I391" s="207">
        <f t="shared" si="178"/>
        <v>100</v>
      </c>
    </row>
    <row r="392" spans="1:9" s="7" customFormat="1" ht="39" x14ac:dyDescent="0.25">
      <c r="A392" s="21" t="s">
        <v>63</v>
      </c>
      <c r="B392" s="285">
        <v>902</v>
      </c>
      <c r="C392" s="286" t="s">
        <v>95</v>
      </c>
      <c r="D392" s="286" t="s">
        <v>88</v>
      </c>
      <c r="E392" s="6" t="s">
        <v>154</v>
      </c>
      <c r="F392" s="206">
        <v>600</v>
      </c>
      <c r="G392" s="47">
        <f>'Ведомственная 2019'!G522</f>
        <v>25</v>
      </c>
      <c r="H392" s="47">
        <f>'Ведомственная 2019'!H522</f>
        <v>20</v>
      </c>
      <c r="I392" s="207">
        <f t="shared" si="178"/>
        <v>80</v>
      </c>
    </row>
    <row r="393" spans="1:9" s="3" customFormat="1" ht="57" x14ac:dyDescent="0.25">
      <c r="A393" s="114" t="s">
        <v>222</v>
      </c>
      <c r="B393" s="118">
        <v>902</v>
      </c>
      <c r="C393" s="72" t="s">
        <v>95</v>
      </c>
      <c r="D393" s="72" t="s">
        <v>88</v>
      </c>
      <c r="E393" s="148" t="s">
        <v>223</v>
      </c>
      <c r="F393" s="74"/>
      <c r="G393" s="11">
        <f>G394</f>
        <v>27</v>
      </c>
      <c r="H393" s="11">
        <f t="shared" ref="H393:H394" si="179">H394</f>
        <v>27</v>
      </c>
      <c r="I393" s="207">
        <f t="shared" si="178"/>
        <v>100</v>
      </c>
    </row>
    <row r="394" spans="1:9" s="3" customFormat="1" ht="38.25" x14ac:dyDescent="0.25">
      <c r="A394" s="119" t="s">
        <v>156</v>
      </c>
      <c r="B394" s="118">
        <v>902</v>
      </c>
      <c r="C394" s="153" t="s">
        <v>95</v>
      </c>
      <c r="D394" s="153" t="s">
        <v>88</v>
      </c>
      <c r="E394" s="148" t="s">
        <v>157</v>
      </c>
      <c r="F394" s="150"/>
      <c r="G394" s="11">
        <f>G395</f>
        <v>27</v>
      </c>
      <c r="H394" s="11">
        <f t="shared" si="179"/>
        <v>27</v>
      </c>
      <c r="I394" s="207">
        <f t="shared" si="178"/>
        <v>100</v>
      </c>
    </row>
    <row r="395" spans="1:9" ht="41.25" thickBot="1" x14ac:dyDescent="0.3">
      <c r="A395" s="112" t="s">
        <v>33</v>
      </c>
      <c r="B395" s="67">
        <v>902</v>
      </c>
      <c r="C395" s="68" t="s">
        <v>95</v>
      </c>
      <c r="D395" s="68" t="s">
        <v>88</v>
      </c>
      <c r="E395" s="147" t="s">
        <v>158</v>
      </c>
      <c r="F395" s="64"/>
      <c r="G395" s="14">
        <f>G396+G397</f>
        <v>27</v>
      </c>
      <c r="H395" s="14">
        <f t="shared" ref="H395" si="180">H396+H397</f>
        <v>27</v>
      </c>
      <c r="I395" s="207">
        <f t="shared" si="178"/>
        <v>100</v>
      </c>
    </row>
    <row r="396" spans="1:9" s="4" customFormat="1" ht="26.25" x14ac:dyDescent="0.25">
      <c r="A396" s="142" t="s">
        <v>17</v>
      </c>
      <c r="B396" s="61">
        <v>902</v>
      </c>
      <c r="C396" s="62" t="s">
        <v>95</v>
      </c>
      <c r="D396" s="62" t="s">
        <v>88</v>
      </c>
      <c r="E396" s="6" t="s">
        <v>158</v>
      </c>
      <c r="F396" s="75">
        <v>200</v>
      </c>
      <c r="G396" s="47">
        <f>'Ведомственная 2019'!G526</f>
        <v>0.5</v>
      </c>
      <c r="H396" s="47">
        <f>'Ведомственная 2019'!H526</f>
        <v>0.5</v>
      </c>
      <c r="I396" s="207">
        <f t="shared" si="178"/>
        <v>100</v>
      </c>
    </row>
    <row r="397" spans="1:9" s="4" customFormat="1" ht="39.75" thickBot="1" x14ac:dyDescent="0.3">
      <c r="A397" s="21" t="s">
        <v>63</v>
      </c>
      <c r="B397" s="214">
        <v>902</v>
      </c>
      <c r="C397" s="215" t="s">
        <v>95</v>
      </c>
      <c r="D397" s="215" t="s">
        <v>88</v>
      </c>
      <c r="E397" s="6" t="s">
        <v>158</v>
      </c>
      <c r="F397" s="206">
        <v>600</v>
      </c>
      <c r="G397" s="47">
        <f>'Ведомственная 2019'!G527</f>
        <v>26.5</v>
      </c>
      <c r="H397" s="47">
        <f>'Ведомственная 2019'!H527</f>
        <v>26.5</v>
      </c>
      <c r="I397" s="207">
        <f t="shared" si="178"/>
        <v>100</v>
      </c>
    </row>
    <row r="398" spans="1:9" s="5" customFormat="1" ht="95.25" thickBot="1" x14ac:dyDescent="0.3">
      <c r="A398" s="320" t="s">
        <v>315</v>
      </c>
      <c r="B398" s="118">
        <v>902</v>
      </c>
      <c r="C398" s="72" t="s">
        <v>95</v>
      </c>
      <c r="D398" s="72" t="s">
        <v>88</v>
      </c>
      <c r="E398" s="148" t="s">
        <v>225</v>
      </c>
      <c r="F398" s="74"/>
      <c r="G398" s="11">
        <f>G399</f>
        <v>155.09999999999997</v>
      </c>
      <c r="H398" s="11">
        <f t="shared" ref="H398" si="181">H399</f>
        <v>155.09999999999997</v>
      </c>
      <c r="I398" s="207">
        <f t="shared" si="178"/>
        <v>100</v>
      </c>
    </row>
    <row r="399" spans="1:9" s="5" customFormat="1" ht="76.5" customHeight="1" thickBot="1" x14ac:dyDescent="0.3">
      <c r="A399" s="245" t="s">
        <v>316</v>
      </c>
      <c r="B399" s="118">
        <v>902</v>
      </c>
      <c r="C399" s="153" t="s">
        <v>95</v>
      </c>
      <c r="D399" s="153" t="s">
        <v>88</v>
      </c>
      <c r="E399" s="148" t="s">
        <v>162</v>
      </c>
      <c r="F399" s="150"/>
      <c r="G399" s="11">
        <f>G400+G405+G403+G407</f>
        <v>155.09999999999997</v>
      </c>
      <c r="H399" s="11">
        <f t="shared" ref="H399" si="182">H400+H405+H403+H407</f>
        <v>155.09999999999997</v>
      </c>
      <c r="I399" s="207">
        <f t="shared" si="178"/>
        <v>100</v>
      </c>
    </row>
    <row r="400" spans="1:9" s="7" customFormat="1" ht="48" thickBot="1" x14ac:dyDescent="0.3">
      <c r="A400" s="246" t="s">
        <v>317</v>
      </c>
      <c r="B400" s="116">
        <v>902</v>
      </c>
      <c r="C400" s="68" t="s">
        <v>95</v>
      </c>
      <c r="D400" s="68" t="s">
        <v>88</v>
      </c>
      <c r="E400" s="147" t="s">
        <v>163</v>
      </c>
      <c r="F400" s="64"/>
      <c r="G400" s="14">
        <f>G401+G402</f>
        <v>153</v>
      </c>
      <c r="H400" s="14">
        <f t="shared" ref="H400" si="183">H401+H402</f>
        <v>153</v>
      </c>
      <c r="I400" s="207">
        <f t="shared" si="178"/>
        <v>100</v>
      </c>
    </row>
    <row r="401" spans="1:9" ht="26.25" x14ac:dyDescent="0.25">
      <c r="A401" s="239" t="s">
        <v>17</v>
      </c>
      <c r="B401" s="117">
        <v>902</v>
      </c>
      <c r="C401" s="241" t="s">
        <v>95</v>
      </c>
      <c r="D401" s="241" t="s">
        <v>88</v>
      </c>
      <c r="E401" s="6" t="s">
        <v>163</v>
      </c>
      <c r="F401" s="164">
        <v>200</v>
      </c>
      <c r="G401" s="47">
        <f>'Ведомственная 2019'!G531</f>
        <v>0</v>
      </c>
      <c r="H401" s="47">
        <f>'Ведомственная 2019'!H531</f>
        <v>0</v>
      </c>
      <c r="I401" s="207">
        <v>0</v>
      </c>
    </row>
    <row r="402" spans="1:9" ht="15.75" x14ac:dyDescent="0.25">
      <c r="A402" s="21" t="s">
        <v>56</v>
      </c>
      <c r="B402" s="313">
        <v>902</v>
      </c>
      <c r="C402" s="314" t="s">
        <v>95</v>
      </c>
      <c r="D402" s="314" t="s">
        <v>88</v>
      </c>
      <c r="E402" s="6" t="s">
        <v>445</v>
      </c>
      <c r="F402" s="164">
        <v>500</v>
      </c>
      <c r="G402" s="47">
        <f>'Ведомственная 2019'!G314</f>
        <v>153</v>
      </c>
      <c r="H402" s="47">
        <f>'Ведомственная 2019'!H314</f>
        <v>153</v>
      </c>
      <c r="I402" s="207">
        <f t="shared" si="178"/>
        <v>100</v>
      </c>
    </row>
    <row r="403" spans="1:9" ht="45" x14ac:dyDescent="0.25">
      <c r="A403" s="260" t="s">
        <v>440</v>
      </c>
      <c r="B403" s="160">
        <v>902</v>
      </c>
      <c r="C403" s="161" t="s">
        <v>95</v>
      </c>
      <c r="D403" s="161" t="s">
        <v>88</v>
      </c>
      <c r="E403" s="162" t="s">
        <v>438</v>
      </c>
      <c r="F403" s="164"/>
      <c r="G403" s="11">
        <f>G404</f>
        <v>0.2</v>
      </c>
      <c r="H403" s="11">
        <f t="shared" ref="H403" si="184">H404</f>
        <v>0.2</v>
      </c>
      <c r="I403" s="207">
        <f t="shared" si="178"/>
        <v>100</v>
      </c>
    </row>
    <row r="404" spans="1:9" ht="39" x14ac:dyDescent="0.25">
      <c r="A404" s="312" t="s">
        <v>63</v>
      </c>
      <c r="B404" s="117">
        <v>902</v>
      </c>
      <c r="C404" s="241" t="s">
        <v>95</v>
      </c>
      <c r="D404" s="241" t="s">
        <v>88</v>
      </c>
      <c r="E404" s="6" t="s">
        <v>438</v>
      </c>
      <c r="F404" s="164">
        <v>600</v>
      </c>
      <c r="G404" s="47">
        <f>'Ведомственная 2019'!G534</f>
        <v>0.2</v>
      </c>
      <c r="H404" s="47">
        <f>'Ведомственная 2019'!H534</f>
        <v>0.2</v>
      </c>
      <c r="I404" s="207">
        <f t="shared" si="178"/>
        <v>100</v>
      </c>
    </row>
    <row r="405" spans="1:9" ht="45" x14ac:dyDescent="0.25">
      <c r="A405" s="260" t="s">
        <v>439</v>
      </c>
      <c r="B405" s="160">
        <v>902</v>
      </c>
      <c r="C405" s="161" t="s">
        <v>95</v>
      </c>
      <c r="D405" s="161" t="s">
        <v>88</v>
      </c>
      <c r="E405" s="162" t="s">
        <v>438</v>
      </c>
      <c r="F405" s="157"/>
      <c r="G405" s="14">
        <f>G406</f>
        <v>0.7</v>
      </c>
      <c r="H405" s="14">
        <f t="shared" ref="H405" si="185">H406</f>
        <v>0.7</v>
      </c>
      <c r="I405" s="207">
        <f t="shared" si="178"/>
        <v>100</v>
      </c>
    </row>
    <row r="406" spans="1:9" ht="39" x14ac:dyDescent="0.25">
      <c r="A406" s="312" t="s">
        <v>63</v>
      </c>
      <c r="B406" s="258">
        <v>902</v>
      </c>
      <c r="C406" s="259" t="s">
        <v>95</v>
      </c>
      <c r="D406" s="259" t="s">
        <v>88</v>
      </c>
      <c r="E406" s="6" t="s">
        <v>438</v>
      </c>
      <c r="F406" s="164">
        <v>600</v>
      </c>
      <c r="G406" s="47">
        <f>'Ведомственная 2019'!G536</f>
        <v>0.7</v>
      </c>
      <c r="H406" s="47">
        <f>'Ведомственная 2019'!H536</f>
        <v>0.7</v>
      </c>
      <c r="I406" s="207">
        <f t="shared" si="178"/>
        <v>100</v>
      </c>
    </row>
    <row r="407" spans="1:9" ht="45" x14ac:dyDescent="0.25">
      <c r="A407" s="260" t="s">
        <v>437</v>
      </c>
      <c r="B407" s="160">
        <v>902</v>
      </c>
      <c r="C407" s="161" t="s">
        <v>95</v>
      </c>
      <c r="D407" s="161" t="s">
        <v>88</v>
      </c>
      <c r="E407" s="162" t="s">
        <v>438</v>
      </c>
      <c r="F407" s="157"/>
      <c r="G407" s="47">
        <f>G408</f>
        <v>1.2</v>
      </c>
      <c r="H407" s="47">
        <f t="shared" ref="H407" si="186">H408</f>
        <v>1.2</v>
      </c>
      <c r="I407" s="207">
        <f t="shared" si="178"/>
        <v>100</v>
      </c>
    </row>
    <row r="408" spans="1:9" ht="39" x14ac:dyDescent="0.25">
      <c r="A408" s="266" t="s">
        <v>63</v>
      </c>
      <c r="B408" s="267">
        <v>902</v>
      </c>
      <c r="C408" s="268" t="s">
        <v>95</v>
      </c>
      <c r="D408" s="268" t="s">
        <v>88</v>
      </c>
      <c r="E408" s="6" t="s">
        <v>438</v>
      </c>
      <c r="F408" s="164">
        <v>600</v>
      </c>
      <c r="G408" s="47">
        <f>'Ведомственная 2019'!G538</f>
        <v>1.2</v>
      </c>
      <c r="H408" s="47">
        <f>'Ведомственная 2019'!H538</f>
        <v>1.2</v>
      </c>
      <c r="I408" s="207">
        <f t="shared" si="178"/>
        <v>100</v>
      </c>
    </row>
    <row r="409" spans="1:9" ht="65.25" thickBot="1" x14ac:dyDescent="0.3">
      <c r="A409" s="253" t="s">
        <v>336</v>
      </c>
      <c r="B409" s="203">
        <v>902</v>
      </c>
      <c r="C409" s="204" t="s">
        <v>95</v>
      </c>
      <c r="D409" s="204" t="s">
        <v>88</v>
      </c>
      <c r="E409" s="205" t="s">
        <v>226</v>
      </c>
      <c r="F409" s="206"/>
      <c r="G409" s="11">
        <f>G410</f>
        <v>19</v>
      </c>
      <c r="H409" s="11">
        <f t="shared" ref="H409:H410" si="187">H410</f>
        <v>19</v>
      </c>
      <c r="I409" s="207">
        <f t="shared" si="178"/>
        <v>100</v>
      </c>
    </row>
    <row r="410" spans="1:9" ht="64.5" thickBot="1" x14ac:dyDescent="0.3">
      <c r="A410" s="254" t="s">
        <v>323</v>
      </c>
      <c r="B410" s="203">
        <v>902</v>
      </c>
      <c r="C410" s="204" t="s">
        <v>95</v>
      </c>
      <c r="D410" s="204" t="s">
        <v>88</v>
      </c>
      <c r="E410" s="205" t="s">
        <v>202</v>
      </c>
      <c r="F410" s="206"/>
      <c r="G410" s="11">
        <f>G411</f>
        <v>19</v>
      </c>
      <c r="H410" s="11">
        <f t="shared" si="187"/>
        <v>19</v>
      </c>
      <c r="I410" s="207">
        <f t="shared" si="178"/>
        <v>100</v>
      </c>
    </row>
    <row r="411" spans="1:9" ht="54.75" thickBot="1" x14ac:dyDescent="0.3">
      <c r="A411" s="112" t="s">
        <v>224</v>
      </c>
      <c r="B411" s="160">
        <v>902</v>
      </c>
      <c r="C411" s="161" t="s">
        <v>95</v>
      </c>
      <c r="D411" s="161" t="s">
        <v>88</v>
      </c>
      <c r="E411" s="162" t="s">
        <v>203</v>
      </c>
      <c r="F411" s="157"/>
      <c r="G411" s="14">
        <f>G412+G413</f>
        <v>19</v>
      </c>
      <c r="H411" s="14">
        <f t="shared" ref="H411" si="188">H412+H413</f>
        <v>19</v>
      </c>
      <c r="I411" s="207">
        <f t="shared" si="178"/>
        <v>100</v>
      </c>
    </row>
    <row r="412" spans="1:9" ht="26.25" x14ac:dyDescent="0.25">
      <c r="A412" s="247" t="s">
        <v>17</v>
      </c>
      <c r="B412" s="248">
        <v>902</v>
      </c>
      <c r="C412" s="249" t="s">
        <v>95</v>
      </c>
      <c r="D412" s="249" t="s">
        <v>88</v>
      </c>
      <c r="E412" s="6" t="s">
        <v>203</v>
      </c>
      <c r="F412" s="206">
        <v>200</v>
      </c>
      <c r="G412" s="47">
        <f>'Ведомственная 2019'!G542</f>
        <v>5</v>
      </c>
      <c r="H412" s="47">
        <f>'Ведомственная 2019'!H542</f>
        <v>5</v>
      </c>
      <c r="I412" s="207">
        <f t="shared" si="178"/>
        <v>100</v>
      </c>
    </row>
    <row r="413" spans="1:9" ht="39" x14ac:dyDescent="0.25">
      <c r="A413" s="21" t="s">
        <v>63</v>
      </c>
      <c r="B413" s="262">
        <v>902</v>
      </c>
      <c r="C413" s="263" t="s">
        <v>95</v>
      </c>
      <c r="D413" s="263" t="s">
        <v>88</v>
      </c>
      <c r="E413" s="6" t="s">
        <v>203</v>
      </c>
      <c r="F413" s="206">
        <v>600</v>
      </c>
      <c r="G413" s="47">
        <f>'Ведомственная 2019'!G543</f>
        <v>14</v>
      </c>
      <c r="H413" s="47">
        <f>'Ведомственная 2019'!H543</f>
        <v>14</v>
      </c>
      <c r="I413" s="207">
        <f t="shared" si="178"/>
        <v>100</v>
      </c>
    </row>
    <row r="414" spans="1:9" ht="85.5" x14ac:dyDescent="0.25">
      <c r="A414" s="173" t="s">
        <v>211</v>
      </c>
      <c r="B414" s="118">
        <v>902</v>
      </c>
      <c r="C414" s="108" t="s">
        <v>95</v>
      </c>
      <c r="D414" s="108" t="s">
        <v>88</v>
      </c>
      <c r="E414" s="148" t="s">
        <v>214</v>
      </c>
      <c r="F414" s="109"/>
      <c r="G414" s="11">
        <f>G415</f>
        <v>0</v>
      </c>
      <c r="H414" s="11">
        <f t="shared" ref="H414" si="189">H415</f>
        <v>0</v>
      </c>
      <c r="I414" s="207">
        <v>0</v>
      </c>
    </row>
    <row r="415" spans="1:9" ht="51" x14ac:dyDescent="0.25">
      <c r="A415" s="174" t="s">
        <v>212</v>
      </c>
      <c r="B415" s="118">
        <v>902</v>
      </c>
      <c r="C415" s="153" t="s">
        <v>95</v>
      </c>
      <c r="D415" s="153" t="s">
        <v>88</v>
      </c>
      <c r="E415" s="148" t="s">
        <v>213</v>
      </c>
      <c r="F415" s="150"/>
      <c r="G415" s="11">
        <f>G416+G419+G421</f>
        <v>0</v>
      </c>
      <c r="H415" s="11">
        <f t="shared" ref="H415" si="190">H416+H419+H421</f>
        <v>0</v>
      </c>
      <c r="I415" s="207">
        <v>0</v>
      </c>
    </row>
    <row r="416" spans="1:9" ht="90" x14ac:dyDescent="0.25">
      <c r="A416" s="22" t="s">
        <v>363</v>
      </c>
      <c r="B416" s="116">
        <v>902</v>
      </c>
      <c r="C416" s="161" t="s">
        <v>95</v>
      </c>
      <c r="D416" s="161" t="s">
        <v>88</v>
      </c>
      <c r="E416" s="162" t="s">
        <v>360</v>
      </c>
      <c r="F416" s="157"/>
      <c r="G416" s="11">
        <f>G418+G417</f>
        <v>0</v>
      </c>
      <c r="H416" s="11">
        <f t="shared" ref="H416" si="191">H418+H417</f>
        <v>0</v>
      </c>
      <c r="I416" s="207">
        <v>0</v>
      </c>
    </row>
    <row r="417" spans="1:9" ht="26.25" x14ac:dyDescent="0.25">
      <c r="A417" s="299" t="s">
        <v>17</v>
      </c>
      <c r="B417" s="300">
        <v>902</v>
      </c>
      <c r="C417" s="301" t="s">
        <v>95</v>
      </c>
      <c r="D417" s="301" t="s">
        <v>88</v>
      </c>
      <c r="E417" s="6" t="s">
        <v>360</v>
      </c>
      <c r="F417" s="164">
        <v>200</v>
      </c>
      <c r="G417" s="47">
        <f>'Ведомственная 2019'!G547</f>
        <v>0</v>
      </c>
      <c r="H417" s="47">
        <f>'Ведомственная 2019'!H547</f>
        <v>0</v>
      </c>
      <c r="I417" s="207">
        <v>0</v>
      </c>
    </row>
    <row r="418" spans="1:9" ht="26.25" x14ac:dyDescent="0.25">
      <c r="A418" s="21" t="s">
        <v>17</v>
      </c>
      <c r="B418" s="300">
        <v>902</v>
      </c>
      <c r="C418" s="301" t="s">
        <v>95</v>
      </c>
      <c r="D418" s="301" t="s">
        <v>88</v>
      </c>
      <c r="E418" s="6" t="s">
        <v>360</v>
      </c>
      <c r="F418" s="164">
        <v>600</v>
      </c>
      <c r="G418" s="47">
        <f>'Ведомственная 2019'!G548</f>
        <v>0</v>
      </c>
      <c r="H418" s="47">
        <f>'Ведомственная 2019'!H548</f>
        <v>0</v>
      </c>
      <c r="I418" s="207">
        <v>0</v>
      </c>
    </row>
    <row r="419" spans="1:9" ht="90" x14ac:dyDescent="0.25">
      <c r="A419" s="22" t="s">
        <v>362</v>
      </c>
      <c r="B419" s="116">
        <v>902</v>
      </c>
      <c r="C419" s="161" t="s">
        <v>95</v>
      </c>
      <c r="D419" s="161" t="s">
        <v>88</v>
      </c>
      <c r="E419" s="162" t="s">
        <v>360</v>
      </c>
      <c r="F419" s="164"/>
      <c r="G419" s="14">
        <f>G420</f>
        <v>0</v>
      </c>
      <c r="H419" s="14">
        <f t="shared" ref="H419" si="192">H420</f>
        <v>0</v>
      </c>
      <c r="I419" s="207">
        <v>0</v>
      </c>
    </row>
    <row r="420" spans="1:9" ht="26.25" x14ac:dyDescent="0.25">
      <c r="A420" s="299" t="s">
        <v>17</v>
      </c>
      <c r="B420" s="300">
        <v>902</v>
      </c>
      <c r="C420" s="301" t="s">
        <v>95</v>
      </c>
      <c r="D420" s="301" t="s">
        <v>88</v>
      </c>
      <c r="E420" s="6" t="s">
        <v>360</v>
      </c>
      <c r="F420" s="164">
        <v>200</v>
      </c>
      <c r="G420" s="47">
        <f>'Ведомственная 2019'!G550</f>
        <v>0</v>
      </c>
      <c r="H420" s="47">
        <f>'Ведомственная 2019'!H550</f>
        <v>0</v>
      </c>
      <c r="I420" s="207">
        <v>0</v>
      </c>
    </row>
    <row r="421" spans="1:9" ht="90" x14ac:dyDescent="0.25">
      <c r="A421" s="22" t="s">
        <v>361</v>
      </c>
      <c r="B421" s="116">
        <v>902</v>
      </c>
      <c r="C421" s="161" t="s">
        <v>95</v>
      </c>
      <c r="D421" s="161" t="s">
        <v>88</v>
      </c>
      <c r="E421" s="162" t="s">
        <v>360</v>
      </c>
      <c r="F421" s="164"/>
      <c r="G421" s="14">
        <f>G422</f>
        <v>0</v>
      </c>
      <c r="H421" s="14">
        <f t="shared" ref="H421" si="193">H422</f>
        <v>0</v>
      </c>
      <c r="I421" s="207">
        <v>0</v>
      </c>
    </row>
    <row r="422" spans="1:9" ht="26.25" x14ac:dyDescent="0.25">
      <c r="A422" s="299" t="s">
        <v>17</v>
      </c>
      <c r="B422" s="300">
        <v>902</v>
      </c>
      <c r="C422" s="301" t="s">
        <v>95</v>
      </c>
      <c r="D422" s="301" t="s">
        <v>88</v>
      </c>
      <c r="E422" s="6" t="s">
        <v>360</v>
      </c>
      <c r="F422" s="164">
        <v>200</v>
      </c>
      <c r="G422" s="47">
        <f>'Ведомственная 2019'!G552</f>
        <v>0</v>
      </c>
      <c r="H422" s="47">
        <f>'Ведомственная 2019'!H552</f>
        <v>0</v>
      </c>
      <c r="I422" s="207">
        <v>0</v>
      </c>
    </row>
    <row r="423" spans="1:9" s="7" customFormat="1" ht="15.75" x14ac:dyDescent="0.25">
      <c r="A423" s="77" t="s">
        <v>49</v>
      </c>
      <c r="B423" s="71">
        <v>902</v>
      </c>
      <c r="C423" s="72">
        <v>10</v>
      </c>
      <c r="D423" s="72"/>
      <c r="E423" s="73"/>
      <c r="F423" s="74"/>
      <c r="G423" s="70">
        <f>G424+G429+G455+G467</f>
        <v>18964.2</v>
      </c>
      <c r="H423" s="207">
        <f t="shared" ref="H423" si="194">H424+H429+H455+H467</f>
        <v>18062.099999999999</v>
      </c>
      <c r="I423" s="207">
        <f t="shared" si="178"/>
        <v>95.243142341886283</v>
      </c>
    </row>
    <row r="424" spans="1:9" ht="15.75" x14ac:dyDescent="0.25">
      <c r="A424" s="77" t="s">
        <v>50</v>
      </c>
      <c r="B424" s="71">
        <v>902</v>
      </c>
      <c r="C424" s="72">
        <v>10</v>
      </c>
      <c r="D424" s="72" t="s">
        <v>88</v>
      </c>
      <c r="E424" s="73"/>
      <c r="F424" s="74"/>
      <c r="G424" s="70">
        <f>G425</f>
        <v>1999.6999999999998</v>
      </c>
      <c r="H424" s="207">
        <f t="shared" ref="H424:H426" si="195">H425</f>
        <v>1999.6</v>
      </c>
      <c r="I424" s="207">
        <f t="shared" si="178"/>
        <v>99.994999249887485</v>
      </c>
    </row>
    <row r="425" spans="1:9" ht="26.25" x14ac:dyDescent="0.25">
      <c r="A425" s="77" t="s">
        <v>16</v>
      </c>
      <c r="B425" s="71">
        <v>902</v>
      </c>
      <c r="C425" s="72">
        <v>10</v>
      </c>
      <c r="D425" s="72" t="s">
        <v>88</v>
      </c>
      <c r="E425" s="148" t="s">
        <v>198</v>
      </c>
      <c r="F425" s="74"/>
      <c r="G425" s="70">
        <f>G426</f>
        <v>1999.6999999999998</v>
      </c>
      <c r="H425" s="207">
        <f t="shared" si="195"/>
        <v>1999.6</v>
      </c>
      <c r="I425" s="207">
        <f t="shared" si="178"/>
        <v>99.994999249887485</v>
      </c>
    </row>
    <row r="426" spans="1:9" ht="40.5" x14ac:dyDescent="0.25">
      <c r="A426" s="66" t="s">
        <v>51</v>
      </c>
      <c r="B426" s="67">
        <v>902</v>
      </c>
      <c r="C426" s="68">
        <v>10</v>
      </c>
      <c r="D426" s="68" t="s">
        <v>88</v>
      </c>
      <c r="E426" s="147" t="s">
        <v>236</v>
      </c>
      <c r="F426" s="64"/>
      <c r="G426" s="65">
        <f>G427</f>
        <v>1999.6999999999998</v>
      </c>
      <c r="H426" s="158">
        <f t="shared" si="195"/>
        <v>1999.6</v>
      </c>
      <c r="I426" s="207">
        <f t="shared" si="178"/>
        <v>99.994999249887485</v>
      </c>
    </row>
    <row r="427" spans="1:9" ht="26.25" x14ac:dyDescent="0.25">
      <c r="A427" s="60" t="s">
        <v>61</v>
      </c>
      <c r="B427" s="61">
        <v>902</v>
      </c>
      <c r="C427" s="62">
        <v>10</v>
      </c>
      <c r="D427" s="62" t="s">
        <v>88</v>
      </c>
      <c r="E427" s="6" t="s">
        <v>236</v>
      </c>
      <c r="F427" s="75">
        <v>300</v>
      </c>
      <c r="G427" s="76">
        <f>'Ведомственная 2019'!G213+'Ведомственная 2019'!G588+'Ведомственная 2019'!G20</f>
        <v>1999.6999999999998</v>
      </c>
      <c r="H427" s="170">
        <f>'Ведомственная 2019'!H213+'Ведомственная 2019'!H588+'Ведомственная 2019'!H20</f>
        <v>1999.6</v>
      </c>
      <c r="I427" s="207">
        <f t="shared" si="178"/>
        <v>99.994999249887485</v>
      </c>
    </row>
    <row r="428" spans="1:9" ht="15.75" x14ac:dyDescent="0.25">
      <c r="A428" s="60"/>
      <c r="B428" s="61"/>
      <c r="C428" s="62"/>
      <c r="D428" s="62"/>
      <c r="E428" s="6"/>
      <c r="F428" s="75"/>
      <c r="G428" s="76"/>
      <c r="H428" s="170"/>
      <c r="I428" s="207"/>
    </row>
    <row r="429" spans="1:9" ht="15.75" x14ac:dyDescent="0.25">
      <c r="A429" s="77" t="s">
        <v>52</v>
      </c>
      <c r="B429" s="71">
        <v>902</v>
      </c>
      <c r="C429" s="72">
        <v>10</v>
      </c>
      <c r="D429" s="72" t="s">
        <v>89</v>
      </c>
      <c r="E429" s="73"/>
      <c r="F429" s="74"/>
      <c r="G429" s="70">
        <f>G430+G436+G444+G451</f>
        <v>9158.1</v>
      </c>
      <c r="H429" s="207">
        <f t="shared" ref="H429" si="196">H430+H436+H444+H451</f>
        <v>8524.2999999999993</v>
      </c>
      <c r="I429" s="207">
        <f t="shared" si="178"/>
        <v>93.079350520304416</v>
      </c>
    </row>
    <row r="430" spans="1:9" ht="26.25" x14ac:dyDescent="0.25">
      <c r="A430" s="77" t="s">
        <v>16</v>
      </c>
      <c r="B430" s="71">
        <v>902</v>
      </c>
      <c r="C430" s="72">
        <v>10</v>
      </c>
      <c r="D430" s="72" t="s">
        <v>89</v>
      </c>
      <c r="E430" s="148" t="s">
        <v>198</v>
      </c>
      <c r="F430" s="74"/>
      <c r="G430" s="70">
        <f>G431+G434</f>
        <v>5639.6</v>
      </c>
      <c r="H430" s="207">
        <f t="shared" ref="H430" si="197">H431+H434</f>
        <v>5305.5</v>
      </c>
      <c r="I430" s="207">
        <f t="shared" si="178"/>
        <v>94.075820980211361</v>
      </c>
    </row>
    <row r="431" spans="1:9" ht="40.5" x14ac:dyDescent="0.25">
      <c r="A431" s="159" t="s">
        <v>260</v>
      </c>
      <c r="B431" s="67">
        <v>902</v>
      </c>
      <c r="C431" s="68">
        <v>10</v>
      </c>
      <c r="D431" s="68" t="s">
        <v>89</v>
      </c>
      <c r="E431" s="147" t="s">
        <v>237</v>
      </c>
      <c r="F431" s="64"/>
      <c r="G431" s="65">
        <f>G432+G433</f>
        <v>5489.6</v>
      </c>
      <c r="H431" s="158">
        <f t="shared" ref="H431" si="198">H432+H433</f>
        <v>5155.5</v>
      </c>
      <c r="I431" s="207">
        <f t="shared" si="178"/>
        <v>93.913946371320307</v>
      </c>
    </row>
    <row r="432" spans="1:9" ht="26.25" x14ac:dyDescent="0.25">
      <c r="A432" s="60" t="s">
        <v>17</v>
      </c>
      <c r="B432" s="61">
        <v>902</v>
      </c>
      <c r="C432" s="62">
        <v>10</v>
      </c>
      <c r="D432" s="62" t="s">
        <v>89</v>
      </c>
      <c r="E432" s="6" t="s">
        <v>237</v>
      </c>
      <c r="F432" s="75">
        <v>200</v>
      </c>
      <c r="G432" s="76">
        <f>'Ведомственная 2019'!G217</f>
        <v>55</v>
      </c>
      <c r="H432" s="170">
        <f>'Ведомственная 2019'!H217</f>
        <v>51</v>
      </c>
      <c r="I432" s="207">
        <f t="shared" si="178"/>
        <v>92.72727272727272</v>
      </c>
    </row>
    <row r="433" spans="1:9" ht="26.25" x14ac:dyDescent="0.25">
      <c r="A433" s="143" t="s">
        <v>61</v>
      </c>
      <c r="B433" s="117">
        <v>902</v>
      </c>
      <c r="C433" s="62" t="s">
        <v>104</v>
      </c>
      <c r="D433" s="62" t="s">
        <v>89</v>
      </c>
      <c r="E433" s="6" t="s">
        <v>237</v>
      </c>
      <c r="F433" s="75">
        <v>300</v>
      </c>
      <c r="G433" s="76">
        <f>'Ведомственная 2019'!G218</f>
        <v>5434.6</v>
      </c>
      <c r="H433" s="170">
        <f>'Ведомственная 2019'!H218</f>
        <v>5104.5</v>
      </c>
      <c r="I433" s="207">
        <f t="shared" si="178"/>
        <v>93.925955912118638</v>
      </c>
    </row>
    <row r="434" spans="1:9" ht="121.5" x14ac:dyDescent="0.25">
      <c r="A434" s="322" t="s">
        <v>400</v>
      </c>
      <c r="B434" s="116">
        <v>902</v>
      </c>
      <c r="C434" s="161" t="s">
        <v>104</v>
      </c>
      <c r="D434" s="161" t="s">
        <v>89</v>
      </c>
      <c r="E434" s="162" t="s">
        <v>401</v>
      </c>
      <c r="F434" s="157"/>
      <c r="G434" s="207">
        <f>G435</f>
        <v>150</v>
      </c>
      <c r="H434" s="207">
        <f t="shared" ref="H434" si="199">H435</f>
        <v>150</v>
      </c>
      <c r="I434" s="207">
        <f t="shared" si="178"/>
        <v>100</v>
      </c>
    </row>
    <row r="435" spans="1:9" ht="26.25" x14ac:dyDescent="0.25">
      <c r="A435" s="20" t="s">
        <v>102</v>
      </c>
      <c r="B435" s="117">
        <v>902</v>
      </c>
      <c r="C435" s="314" t="s">
        <v>104</v>
      </c>
      <c r="D435" s="314" t="s">
        <v>89</v>
      </c>
      <c r="E435" s="6" t="s">
        <v>401</v>
      </c>
      <c r="F435" s="206">
        <v>300</v>
      </c>
      <c r="G435" s="170">
        <f>'Ведомственная 2019'!G220</f>
        <v>150</v>
      </c>
      <c r="H435" s="170">
        <f>'Ведомственная 2019'!H220</f>
        <v>150</v>
      </c>
      <c r="I435" s="207">
        <f t="shared" si="178"/>
        <v>100</v>
      </c>
    </row>
    <row r="436" spans="1:9" ht="57" x14ac:dyDescent="0.25">
      <c r="A436" s="114" t="s">
        <v>371</v>
      </c>
      <c r="B436" s="118">
        <v>902</v>
      </c>
      <c r="C436" s="72">
        <v>10</v>
      </c>
      <c r="D436" s="72" t="s">
        <v>89</v>
      </c>
      <c r="E436" s="205" t="s">
        <v>372</v>
      </c>
      <c r="F436" s="74"/>
      <c r="G436" s="70">
        <f>G437</f>
        <v>0</v>
      </c>
      <c r="H436" s="207">
        <f t="shared" ref="H436" si="200">H437</f>
        <v>0</v>
      </c>
      <c r="I436" s="207">
        <v>0</v>
      </c>
    </row>
    <row r="437" spans="1:9" ht="25.5" x14ac:dyDescent="0.25">
      <c r="A437" s="119" t="s">
        <v>238</v>
      </c>
      <c r="B437" s="118">
        <v>902</v>
      </c>
      <c r="C437" s="153" t="s">
        <v>104</v>
      </c>
      <c r="D437" s="153" t="s">
        <v>89</v>
      </c>
      <c r="E437" s="205" t="s">
        <v>373</v>
      </c>
      <c r="F437" s="150"/>
      <c r="G437" s="151">
        <f>G438+G440+G442</f>
        <v>0</v>
      </c>
      <c r="H437" s="207">
        <f t="shared" ref="H437" si="201">H438+H440+H442</f>
        <v>0</v>
      </c>
      <c r="I437" s="207">
        <v>0</v>
      </c>
    </row>
    <row r="438" spans="1:9" ht="54" x14ac:dyDescent="0.25">
      <c r="A438" s="115" t="s">
        <v>319</v>
      </c>
      <c r="B438" s="116">
        <v>902</v>
      </c>
      <c r="C438" s="161">
        <v>10</v>
      </c>
      <c r="D438" s="161" t="s">
        <v>89</v>
      </c>
      <c r="E438" s="124" t="s">
        <v>374</v>
      </c>
      <c r="F438" s="206"/>
      <c r="G438" s="65">
        <f>G439</f>
        <v>0</v>
      </c>
      <c r="H438" s="158">
        <f t="shared" ref="H438" si="202">H439</f>
        <v>0</v>
      </c>
      <c r="I438" s="207">
        <v>0</v>
      </c>
    </row>
    <row r="439" spans="1:9" ht="26.25" x14ac:dyDescent="0.25">
      <c r="A439" s="247" t="s">
        <v>61</v>
      </c>
      <c r="B439" s="117">
        <v>902</v>
      </c>
      <c r="C439" s="249">
        <v>10</v>
      </c>
      <c r="D439" s="249" t="s">
        <v>89</v>
      </c>
      <c r="E439" s="18" t="s">
        <v>375</v>
      </c>
      <c r="F439" s="206">
        <v>300</v>
      </c>
      <c r="G439" s="76">
        <f>'Ведомственная 2019'!G224</f>
        <v>0</v>
      </c>
      <c r="H439" s="170">
        <f>'Ведомственная 2019'!H224</f>
        <v>0</v>
      </c>
      <c r="I439" s="207">
        <v>0</v>
      </c>
    </row>
    <row r="440" spans="1:9" ht="54" x14ac:dyDescent="0.25">
      <c r="A440" s="115" t="s">
        <v>320</v>
      </c>
      <c r="B440" s="116">
        <v>902</v>
      </c>
      <c r="C440" s="161">
        <v>10</v>
      </c>
      <c r="D440" s="161" t="s">
        <v>89</v>
      </c>
      <c r="E440" s="124" t="s">
        <v>374</v>
      </c>
      <c r="F440" s="206"/>
      <c r="G440" s="65">
        <f>G441</f>
        <v>0</v>
      </c>
      <c r="H440" s="158">
        <f t="shared" ref="H440" si="203">H441</f>
        <v>0</v>
      </c>
      <c r="I440" s="207">
        <v>0</v>
      </c>
    </row>
    <row r="441" spans="1:9" ht="26.25" x14ac:dyDescent="0.25">
      <c r="A441" s="247" t="s">
        <v>61</v>
      </c>
      <c r="B441" s="248">
        <v>902</v>
      </c>
      <c r="C441" s="249">
        <v>10</v>
      </c>
      <c r="D441" s="249" t="s">
        <v>89</v>
      </c>
      <c r="E441" s="18" t="s">
        <v>375</v>
      </c>
      <c r="F441" s="206">
        <v>300</v>
      </c>
      <c r="G441" s="76">
        <f>'Ведомственная 2019'!G226</f>
        <v>0</v>
      </c>
      <c r="H441" s="170">
        <f>'Ведомственная 2019'!H226</f>
        <v>0</v>
      </c>
      <c r="I441" s="207">
        <v>0</v>
      </c>
    </row>
    <row r="442" spans="1:9" ht="54" x14ac:dyDescent="0.25">
      <c r="A442" s="115" t="s">
        <v>321</v>
      </c>
      <c r="B442" s="116">
        <v>902</v>
      </c>
      <c r="C442" s="161">
        <v>10</v>
      </c>
      <c r="D442" s="161" t="s">
        <v>89</v>
      </c>
      <c r="E442" s="124" t="s">
        <v>374</v>
      </c>
      <c r="F442" s="206"/>
      <c r="G442" s="158">
        <f>G443</f>
        <v>0</v>
      </c>
      <c r="H442" s="158">
        <f t="shared" ref="H442" si="204">H443</f>
        <v>0</v>
      </c>
      <c r="I442" s="207">
        <v>0</v>
      </c>
    </row>
    <row r="443" spans="1:9" ht="26.25" x14ac:dyDescent="0.25">
      <c r="A443" s="247" t="s">
        <v>61</v>
      </c>
      <c r="B443" s="248">
        <v>902</v>
      </c>
      <c r="C443" s="249">
        <v>10</v>
      </c>
      <c r="D443" s="249" t="s">
        <v>89</v>
      </c>
      <c r="E443" s="6" t="s">
        <v>375</v>
      </c>
      <c r="F443" s="206">
        <v>300</v>
      </c>
      <c r="G443" s="170">
        <f>'Ведомственная 2019'!G228</f>
        <v>0</v>
      </c>
      <c r="H443" s="170">
        <f>'Ведомственная 2019'!H228</f>
        <v>0</v>
      </c>
      <c r="I443" s="207">
        <v>0</v>
      </c>
    </row>
    <row r="444" spans="1:9" ht="43.5" x14ac:dyDescent="0.25">
      <c r="A444" s="10" t="s">
        <v>376</v>
      </c>
      <c r="B444" s="71">
        <v>902</v>
      </c>
      <c r="C444" s="72">
        <v>10</v>
      </c>
      <c r="D444" s="72" t="s">
        <v>89</v>
      </c>
      <c r="E444" s="148" t="s">
        <v>204</v>
      </c>
      <c r="F444" s="74"/>
      <c r="G444" s="70">
        <f>G445+G448</f>
        <v>3093.7000000000003</v>
      </c>
      <c r="H444" s="207">
        <f t="shared" ref="H444" si="205">H445+H448</f>
        <v>2979.5</v>
      </c>
      <c r="I444" s="207">
        <f t="shared" si="178"/>
        <v>96.30862721013672</v>
      </c>
    </row>
    <row r="445" spans="1:9" ht="81" x14ac:dyDescent="0.25">
      <c r="A445" s="159" t="s">
        <v>265</v>
      </c>
      <c r="B445" s="67">
        <v>902</v>
      </c>
      <c r="C445" s="68">
        <v>10</v>
      </c>
      <c r="D445" s="68" t="s">
        <v>89</v>
      </c>
      <c r="E445" s="40" t="s">
        <v>239</v>
      </c>
      <c r="F445" s="64"/>
      <c r="G445" s="14">
        <f>G447+G446</f>
        <v>3039.7000000000003</v>
      </c>
      <c r="H445" s="14">
        <f t="shared" ref="H445" si="206">H447+H446</f>
        <v>2936.9</v>
      </c>
      <c r="I445" s="207">
        <f t="shared" si="178"/>
        <v>96.61808731124782</v>
      </c>
    </row>
    <row r="446" spans="1:9" ht="26.25" x14ac:dyDescent="0.25">
      <c r="A446" s="21" t="s">
        <v>17</v>
      </c>
      <c r="B446" s="82">
        <v>902</v>
      </c>
      <c r="C446" s="83" t="s">
        <v>104</v>
      </c>
      <c r="D446" s="83" t="s">
        <v>89</v>
      </c>
      <c r="E446" s="6" t="s">
        <v>240</v>
      </c>
      <c r="F446" s="85">
        <v>200</v>
      </c>
      <c r="G446" s="47">
        <f>'Ведомственная 2019'!G231</f>
        <v>30.4</v>
      </c>
      <c r="H446" s="47">
        <f>'Ведомственная 2019'!H231</f>
        <v>29.1</v>
      </c>
      <c r="I446" s="207">
        <f t="shared" si="178"/>
        <v>95.723684210526329</v>
      </c>
    </row>
    <row r="447" spans="1:9" ht="26.25" x14ac:dyDescent="0.25">
      <c r="A447" s="60" t="s">
        <v>61</v>
      </c>
      <c r="B447" s="61">
        <v>902</v>
      </c>
      <c r="C447" s="62">
        <v>10</v>
      </c>
      <c r="D447" s="62" t="s">
        <v>89</v>
      </c>
      <c r="E447" s="6" t="s">
        <v>240</v>
      </c>
      <c r="F447" s="75">
        <v>300</v>
      </c>
      <c r="G447" s="47">
        <f>'Ведомственная 2019'!G232</f>
        <v>3009.3</v>
      </c>
      <c r="H447" s="47">
        <f>'Ведомственная 2019'!H232</f>
        <v>2907.8</v>
      </c>
      <c r="I447" s="207">
        <f t="shared" si="178"/>
        <v>96.627122586648056</v>
      </c>
    </row>
    <row r="448" spans="1:9" ht="94.5" x14ac:dyDescent="0.25">
      <c r="A448" s="159" t="s">
        <v>266</v>
      </c>
      <c r="B448" s="67">
        <v>902</v>
      </c>
      <c r="C448" s="68">
        <v>10</v>
      </c>
      <c r="D448" s="68" t="s">
        <v>89</v>
      </c>
      <c r="E448" s="147" t="s">
        <v>241</v>
      </c>
      <c r="F448" s="64"/>
      <c r="G448" s="14">
        <f>G450+G449</f>
        <v>54</v>
      </c>
      <c r="H448" s="14">
        <f t="shared" ref="H448" si="207">H450+H449</f>
        <v>42.6</v>
      </c>
      <c r="I448" s="207">
        <f t="shared" si="178"/>
        <v>78.888888888888886</v>
      </c>
    </row>
    <row r="449" spans="1:9" ht="26.25" x14ac:dyDescent="0.25">
      <c r="A449" s="21" t="s">
        <v>17</v>
      </c>
      <c r="B449" s="82">
        <v>902</v>
      </c>
      <c r="C449" s="83" t="s">
        <v>104</v>
      </c>
      <c r="D449" s="83" t="s">
        <v>89</v>
      </c>
      <c r="E449" s="147" t="s">
        <v>241</v>
      </c>
      <c r="F449" s="85">
        <v>200</v>
      </c>
      <c r="G449" s="47">
        <f>'Ведомственная 2019'!G234</f>
        <v>0.5</v>
      </c>
      <c r="H449" s="47">
        <f>'Ведомственная 2019'!H234</f>
        <v>0.4</v>
      </c>
      <c r="I449" s="207">
        <f t="shared" si="178"/>
        <v>80</v>
      </c>
    </row>
    <row r="450" spans="1:9" ht="26.25" x14ac:dyDescent="0.25">
      <c r="A450" s="60" t="s">
        <v>61</v>
      </c>
      <c r="B450" s="61">
        <v>902</v>
      </c>
      <c r="C450" s="62">
        <v>10</v>
      </c>
      <c r="D450" s="62" t="s">
        <v>89</v>
      </c>
      <c r="E450" s="147" t="s">
        <v>241</v>
      </c>
      <c r="F450" s="75">
        <v>300</v>
      </c>
      <c r="G450" s="47">
        <f>'Ведомственная 2019'!G235</f>
        <v>53.5</v>
      </c>
      <c r="H450" s="47">
        <f>'Ведомственная 2019'!H235</f>
        <v>42.2</v>
      </c>
      <c r="I450" s="207">
        <f t="shared" si="178"/>
        <v>78.878504672897193</v>
      </c>
    </row>
    <row r="451" spans="1:9" ht="57.75" x14ac:dyDescent="0.25">
      <c r="A451" s="10" t="s">
        <v>377</v>
      </c>
      <c r="B451" s="71">
        <v>902</v>
      </c>
      <c r="C451" s="72">
        <v>10</v>
      </c>
      <c r="D451" s="72" t="s">
        <v>89</v>
      </c>
      <c r="E451" s="148" t="s">
        <v>227</v>
      </c>
      <c r="F451" s="74"/>
      <c r="G451" s="70">
        <f>G452</f>
        <v>424.8</v>
      </c>
      <c r="H451" s="207">
        <f t="shared" ref="H451" si="208">H452</f>
        <v>239.3</v>
      </c>
      <c r="I451" s="207">
        <f t="shared" si="178"/>
        <v>56.33239171374764</v>
      </c>
    </row>
    <row r="452" spans="1:9" ht="94.5" x14ac:dyDescent="0.25">
      <c r="A452" s="159" t="s">
        <v>267</v>
      </c>
      <c r="B452" s="67">
        <v>902</v>
      </c>
      <c r="C452" s="68">
        <v>10</v>
      </c>
      <c r="D452" s="68" t="s">
        <v>89</v>
      </c>
      <c r="E452" s="147" t="s">
        <v>242</v>
      </c>
      <c r="F452" s="64"/>
      <c r="G452" s="65">
        <f>G454+G453</f>
        <v>424.8</v>
      </c>
      <c r="H452" s="158">
        <f t="shared" ref="H452" si="209">H454+H453</f>
        <v>239.3</v>
      </c>
      <c r="I452" s="207">
        <f t="shared" si="178"/>
        <v>56.33239171374764</v>
      </c>
    </row>
    <row r="453" spans="1:9" ht="26.25" x14ac:dyDescent="0.25">
      <c r="A453" s="23" t="s">
        <v>17</v>
      </c>
      <c r="B453" s="212">
        <v>902</v>
      </c>
      <c r="C453" s="213" t="s">
        <v>104</v>
      </c>
      <c r="D453" s="213" t="s">
        <v>89</v>
      </c>
      <c r="E453" s="162" t="s">
        <v>287</v>
      </c>
      <c r="F453" s="206">
        <v>200</v>
      </c>
      <c r="G453" s="158">
        <f>'Ведомственная 2019'!G238</f>
        <v>0</v>
      </c>
      <c r="H453" s="158">
        <f>'Ведомственная 2019'!H238</f>
        <v>0</v>
      </c>
      <c r="I453" s="207">
        <v>0</v>
      </c>
    </row>
    <row r="454" spans="1:9" ht="26.25" x14ac:dyDescent="0.25">
      <c r="A454" s="60" t="s">
        <v>61</v>
      </c>
      <c r="B454" s="61">
        <v>902</v>
      </c>
      <c r="C454" s="62">
        <v>10</v>
      </c>
      <c r="D454" s="62" t="s">
        <v>89</v>
      </c>
      <c r="E454" s="6" t="s">
        <v>242</v>
      </c>
      <c r="F454" s="75">
        <v>300</v>
      </c>
      <c r="G454" s="76">
        <f>'Ведомственная 2019'!G239</f>
        <v>424.8</v>
      </c>
      <c r="H454" s="170">
        <f>'Ведомственная 2019'!H239</f>
        <v>239.3</v>
      </c>
      <c r="I454" s="207">
        <f t="shared" ref="I454:I495" si="210">H454/G454*100</f>
        <v>56.33239171374764</v>
      </c>
    </row>
    <row r="455" spans="1:9" ht="15.75" x14ac:dyDescent="0.25">
      <c r="A455" s="77" t="s">
        <v>67</v>
      </c>
      <c r="B455" s="71">
        <v>902</v>
      </c>
      <c r="C455" s="72">
        <v>10</v>
      </c>
      <c r="D455" s="72" t="s">
        <v>90</v>
      </c>
      <c r="E455" s="73"/>
      <c r="F455" s="74"/>
      <c r="G455" s="70">
        <f>G456+G460</f>
        <v>7108</v>
      </c>
      <c r="H455" s="207">
        <f t="shared" ref="H455" si="211">H456+H460</f>
        <v>6839.9</v>
      </c>
      <c r="I455" s="207">
        <f t="shared" si="210"/>
        <v>96.228193584693301</v>
      </c>
    </row>
    <row r="456" spans="1:9" ht="57.75" x14ac:dyDescent="0.25">
      <c r="A456" s="10" t="s">
        <v>378</v>
      </c>
      <c r="B456" s="71">
        <v>902</v>
      </c>
      <c r="C456" s="72">
        <v>10</v>
      </c>
      <c r="D456" s="72" t="s">
        <v>90</v>
      </c>
      <c r="E456" s="148" t="s">
        <v>199</v>
      </c>
      <c r="F456" s="74"/>
      <c r="G456" s="11">
        <f>G457</f>
        <v>157</v>
      </c>
      <c r="H456" s="11">
        <f t="shared" ref="H456" si="212">H457</f>
        <v>157</v>
      </c>
      <c r="I456" s="207">
        <f t="shared" si="210"/>
        <v>100</v>
      </c>
    </row>
    <row r="457" spans="1:9" ht="94.5" x14ac:dyDescent="0.25">
      <c r="A457" s="159" t="s">
        <v>268</v>
      </c>
      <c r="B457" s="67">
        <v>902</v>
      </c>
      <c r="C457" s="68">
        <v>10</v>
      </c>
      <c r="D457" s="68" t="s">
        <v>90</v>
      </c>
      <c r="E457" s="147" t="s">
        <v>243</v>
      </c>
      <c r="F457" s="64"/>
      <c r="G457" s="65">
        <f>G459+G458</f>
        <v>157</v>
      </c>
      <c r="H457" s="158">
        <f t="shared" ref="H457" si="213">H459+H458</f>
        <v>157</v>
      </c>
      <c r="I457" s="207">
        <f t="shared" si="210"/>
        <v>100</v>
      </c>
    </row>
    <row r="458" spans="1:9" ht="26.25" x14ac:dyDescent="0.25">
      <c r="A458" s="21" t="s">
        <v>17</v>
      </c>
      <c r="B458" s="82">
        <v>902</v>
      </c>
      <c r="C458" s="83" t="s">
        <v>104</v>
      </c>
      <c r="D458" s="83" t="s">
        <v>90</v>
      </c>
      <c r="E458" s="6" t="s">
        <v>243</v>
      </c>
      <c r="F458" s="85">
        <v>200</v>
      </c>
      <c r="G458" s="88">
        <f>'Ведомственная 2019'!G243</f>
        <v>1.6</v>
      </c>
      <c r="H458" s="170">
        <f>'Ведомственная 2019'!H243</f>
        <v>1.6</v>
      </c>
      <c r="I458" s="207">
        <f t="shared" si="210"/>
        <v>100</v>
      </c>
    </row>
    <row r="459" spans="1:9" ht="26.25" x14ac:dyDescent="0.25">
      <c r="A459" s="60" t="s">
        <v>61</v>
      </c>
      <c r="B459" s="61">
        <v>902</v>
      </c>
      <c r="C459" s="62">
        <v>10</v>
      </c>
      <c r="D459" s="62" t="s">
        <v>90</v>
      </c>
      <c r="E459" s="6" t="s">
        <v>243</v>
      </c>
      <c r="F459" s="75">
        <v>300</v>
      </c>
      <c r="G459" s="76">
        <f>'Ведомственная 2019'!G244</f>
        <v>155.4</v>
      </c>
      <c r="H459" s="170">
        <f>'Ведомственная 2019'!H244</f>
        <v>155.4</v>
      </c>
      <c r="I459" s="207">
        <f t="shared" si="210"/>
        <v>100</v>
      </c>
    </row>
    <row r="460" spans="1:9" ht="43.5" x14ac:dyDescent="0.25">
      <c r="A460" s="10" t="s">
        <v>376</v>
      </c>
      <c r="B460" s="71">
        <v>902</v>
      </c>
      <c r="C460" s="72">
        <v>10</v>
      </c>
      <c r="D460" s="72" t="s">
        <v>90</v>
      </c>
      <c r="E460" s="148" t="s">
        <v>204</v>
      </c>
      <c r="F460" s="74"/>
      <c r="G460" s="70">
        <f>G461+G464</f>
        <v>6951</v>
      </c>
      <c r="H460" s="207">
        <f t="shared" ref="H460" si="214">H461+H464</f>
        <v>6682.9</v>
      </c>
      <c r="I460" s="207">
        <f t="shared" si="210"/>
        <v>96.143001007049349</v>
      </c>
    </row>
    <row r="461" spans="1:9" ht="27" x14ac:dyDescent="0.25">
      <c r="A461" s="159" t="s">
        <v>269</v>
      </c>
      <c r="B461" s="61">
        <v>902</v>
      </c>
      <c r="C461" s="62">
        <v>10</v>
      </c>
      <c r="D461" s="62" t="s">
        <v>90</v>
      </c>
      <c r="E461" s="148" t="s">
        <v>244</v>
      </c>
      <c r="F461" s="74"/>
      <c r="G461" s="76">
        <f>G463+G462</f>
        <v>4161</v>
      </c>
      <c r="H461" s="170">
        <f t="shared" ref="H461" si="215">H463+H462</f>
        <v>3966.4</v>
      </c>
      <c r="I461" s="207">
        <f t="shared" si="210"/>
        <v>95.323239605863975</v>
      </c>
    </row>
    <row r="462" spans="1:9" ht="26.25" x14ac:dyDescent="0.25">
      <c r="A462" s="23" t="s">
        <v>17</v>
      </c>
      <c r="B462" s="212">
        <v>902</v>
      </c>
      <c r="C462" s="213" t="s">
        <v>104</v>
      </c>
      <c r="D462" s="213" t="s">
        <v>90</v>
      </c>
      <c r="E462" s="6" t="s">
        <v>244</v>
      </c>
      <c r="F462" s="164">
        <v>200</v>
      </c>
      <c r="G462" s="170">
        <f>'Ведомственная 2019'!G247</f>
        <v>0</v>
      </c>
      <c r="H462" s="170">
        <f>'Ведомственная 2019'!H247</f>
        <v>0</v>
      </c>
      <c r="I462" s="207">
        <v>0</v>
      </c>
    </row>
    <row r="463" spans="1:9" ht="26.25" x14ac:dyDescent="0.25">
      <c r="A463" s="60" t="s">
        <v>61</v>
      </c>
      <c r="B463" s="61">
        <v>902</v>
      </c>
      <c r="C463" s="62">
        <v>10</v>
      </c>
      <c r="D463" s="62" t="s">
        <v>90</v>
      </c>
      <c r="E463" s="6" t="s">
        <v>244</v>
      </c>
      <c r="F463" s="75">
        <v>300</v>
      </c>
      <c r="G463" s="76">
        <f>'Ведомственная 2019'!G248</f>
        <v>4161</v>
      </c>
      <c r="H463" s="170">
        <f>'Ведомственная 2019'!H248</f>
        <v>3966.4</v>
      </c>
      <c r="I463" s="207">
        <f t="shared" si="210"/>
        <v>95.323239605863975</v>
      </c>
    </row>
    <row r="464" spans="1:9" ht="54" x14ac:dyDescent="0.25">
      <c r="A464" s="159" t="s">
        <v>270</v>
      </c>
      <c r="B464" s="67">
        <v>902</v>
      </c>
      <c r="C464" s="68">
        <v>10</v>
      </c>
      <c r="D464" s="68" t="s">
        <v>90</v>
      </c>
      <c r="E464" s="147" t="s">
        <v>245</v>
      </c>
      <c r="F464" s="64"/>
      <c r="G464" s="65">
        <f>G466+G465</f>
        <v>2790</v>
      </c>
      <c r="H464" s="158">
        <f t="shared" ref="H464" si="216">H466+H465</f>
        <v>2716.5</v>
      </c>
      <c r="I464" s="207">
        <f t="shared" si="210"/>
        <v>97.365591397849457</v>
      </c>
    </row>
    <row r="465" spans="1:9" ht="26.25" x14ac:dyDescent="0.25">
      <c r="A465" s="23" t="s">
        <v>17</v>
      </c>
      <c r="B465" s="212">
        <v>902</v>
      </c>
      <c r="C465" s="213" t="s">
        <v>104</v>
      </c>
      <c r="D465" s="213" t="s">
        <v>90</v>
      </c>
      <c r="E465" s="6" t="s">
        <v>245</v>
      </c>
      <c r="F465" s="164">
        <v>200</v>
      </c>
      <c r="G465" s="158">
        <f>'Ведомственная 2019'!G250</f>
        <v>0</v>
      </c>
      <c r="H465" s="158">
        <f>'Ведомственная 2019'!H250</f>
        <v>0</v>
      </c>
      <c r="I465" s="207">
        <v>0</v>
      </c>
    </row>
    <row r="466" spans="1:9" ht="26.25" x14ac:dyDescent="0.25">
      <c r="A466" s="60" t="s">
        <v>61</v>
      </c>
      <c r="B466" s="61">
        <v>902</v>
      </c>
      <c r="C466" s="62">
        <v>10</v>
      </c>
      <c r="D466" s="62" t="s">
        <v>90</v>
      </c>
      <c r="E466" s="6" t="s">
        <v>245</v>
      </c>
      <c r="F466" s="75">
        <v>300</v>
      </c>
      <c r="G466" s="76">
        <f>'Ведомственная 2019'!G251</f>
        <v>2790</v>
      </c>
      <c r="H466" s="170">
        <f>'Ведомственная 2019'!H251</f>
        <v>2716.5</v>
      </c>
      <c r="I466" s="207">
        <f t="shared" si="210"/>
        <v>97.365591397849457</v>
      </c>
    </row>
    <row r="467" spans="1:9" ht="15.75" x14ac:dyDescent="0.25">
      <c r="A467" s="175" t="s">
        <v>55</v>
      </c>
      <c r="B467" s="71">
        <v>902</v>
      </c>
      <c r="C467" s="72">
        <v>10</v>
      </c>
      <c r="D467" s="72" t="s">
        <v>96</v>
      </c>
      <c r="E467" s="73"/>
      <c r="F467" s="74"/>
      <c r="G467" s="70">
        <f>G468+G472</f>
        <v>698.40000000000009</v>
      </c>
      <c r="H467" s="207">
        <f t="shared" ref="H467" si="217">H468+H472</f>
        <v>698.3</v>
      </c>
      <c r="I467" s="207">
        <f t="shared" si="210"/>
        <v>99.98568155784649</v>
      </c>
    </row>
    <row r="468" spans="1:9" ht="71.25" x14ac:dyDescent="0.25">
      <c r="A468" s="114" t="s">
        <v>370</v>
      </c>
      <c r="B468" s="118">
        <v>902</v>
      </c>
      <c r="C468" s="108">
        <v>10</v>
      </c>
      <c r="D468" s="108" t="s">
        <v>96</v>
      </c>
      <c r="E468" s="148" t="s">
        <v>235</v>
      </c>
      <c r="F468" s="74"/>
      <c r="G468" s="70">
        <f>G469</f>
        <v>12</v>
      </c>
      <c r="H468" s="207">
        <f t="shared" ref="H468:H470" si="218">H469</f>
        <v>12</v>
      </c>
      <c r="I468" s="207">
        <f t="shared" si="210"/>
        <v>100</v>
      </c>
    </row>
    <row r="469" spans="1:9" ht="63.75" x14ac:dyDescent="0.25">
      <c r="A469" s="119" t="s">
        <v>151</v>
      </c>
      <c r="B469" s="118">
        <v>902</v>
      </c>
      <c r="C469" s="153" t="s">
        <v>104</v>
      </c>
      <c r="D469" s="153" t="s">
        <v>96</v>
      </c>
      <c r="E469" s="148" t="s">
        <v>153</v>
      </c>
      <c r="F469" s="150"/>
      <c r="G469" s="151">
        <f>G470</f>
        <v>12</v>
      </c>
      <c r="H469" s="207">
        <f t="shared" si="218"/>
        <v>12</v>
      </c>
      <c r="I469" s="207">
        <f t="shared" si="210"/>
        <v>100</v>
      </c>
    </row>
    <row r="470" spans="1:9" ht="40.5" x14ac:dyDescent="0.25">
      <c r="A470" s="115" t="s">
        <v>215</v>
      </c>
      <c r="B470" s="116">
        <v>902</v>
      </c>
      <c r="C470" s="105">
        <v>10</v>
      </c>
      <c r="D470" s="105" t="s">
        <v>96</v>
      </c>
      <c r="E470" s="147" t="s">
        <v>154</v>
      </c>
      <c r="F470" s="64"/>
      <c r="G470" s="65">
        <f>G471</f>
        <v>12</v>
      </c>
      <c r="H470" s="158">
        <f t="shared" si="218"/>
        <v>12</v>
      </c>
      <c r="I470" s="207">
        <f t="shared" si="210"/>
        <v>100</v>
      </c>
    </row>
    <row r="471" spans="1:9" ht="15.75" x14ac:dyDescent="0.25">
      <c r="A471" s="143" t="s">
        <v>56</v>
      </c>
      <c r="B471" s="117">
        <v>902</v>
      </c>
      <c r="C471" s="101">
        <v>10</v>
      </c>
      <c r="D471" s="101" t="s">
        <v>96</v>
      </c>
      <c r="E471" s="6" t="s">
        <v>155</v>
      </c>
      <c r="F471" s="75">
        <v>500</v>
      </c>
      <c r="G471" s="76">
        <f>'Ведомственная 2019'!G319</f>
        <v>12</v>
      </c>
      <c r="H471" s="170">
        <f>'Ведомственная 2019'!H319</f>
        <v>12</v>
      </c>
      <c r="I471" s="207">
        <f t="shared" si="210"/>
        <v>100</v>
      </c>
    </row>
    <row r="472" spans="1:9" ht="40.5" x14ac:dyDescent="0.25">
      <c r="A472" s="159" t="s">
        <v>260</v>
      </c>
      <c r="B472" s="203">
        <v>902</v>
      </c>
      <c r="C472" s="204">
        <v>10</v>
      </c>
      <c r="D472" s="204" t="s">
        <v>96</v>
      </c>
      <c r="E472" s="162" t="s">
        <v>237</v>
      </c>
      <c r="F472" s="206"/>
      <c r="G472" s="43">
        <f>G473+G474+G475</f>
        <v>686.40000000000009</v>
      </c>
      <c r="H472" s="43">
        <f t="shared" ref="H472" si="219">H473+H474+H475</f>
        <v>686.3</v>
      </c>
      <c r="I472" s="207">
        <f t="shared" si="210"/>
        <v>99.985431235431207</v>
      </c>
    </row>
    <row r="473" spans="1:9" ht="64.5" x14ac:dyDescent="0.25">
      <c r="A473" s="21" t="s">
        <v>22</v>
      </c>
      <c r="B473" s="282">
        <v>902</v>
      </c>
      <c r="C473" s="283">
        <v>10</v>
      </c>
      <c r="D473" s="283" t="s">
        <v>96</v>
      </c>
      <c r="E473" s="6" t="s">
        <v>237</v>
      </c>
      <c r="F473" s="206">
        <v>100</v>
      </c>
      <c r="G473" s="58">
        <f>'Ведомственная 2019'!G254</f>
        <v>368.6</v>
      </c>
      <c r="H473" s="58">
        <f>'Ведомственная 2019'!H254</f>
        <v>368.6</v>
      </c>
      <c r="I473" s="207">
        <f t="shared" si="210"/>
        <v>100</v>
      </c>
    </row>
    <row r="474" spans="1:9" ht="26.25" x14ac:dyDescent="0.25">
      <c r="A474" s="21" t="s">
        <v>17</v>
      </c>
      <c r="B474" s="282">
        <v>902</v>
      </c>
      <c r="C474" s="283">
        <v>10</v>
      </c>
      <c r="D474" s="283" t="s">
        <v>96</v>
      </c>
      <c r="E474" s="6" t="s">
        <v>237</v>
      </c>
      <c r="F474" s="206">
        <v>200</v>
      </c>
      <c r="G474" s="58">
        <f>'Ведомственная 2019'!G255</f>
        <v>317.8</v>
      </c>
      <c r="H474" s="58">
        <f>'Ведомственная 2019'!H255</f>
        <v>317.7</v>
      </c>
      <c r="I474" s="207">
        <f t="shared" si="210"/>
        <v>99.968533668974189</v>
      </c>
    </row>
    <row r="475" spans="1:9" ht="26.25" x14ac:dyDescent="0.25">
      <c r="A475" s="20" t="s">
        <v>102</v>
      </c>
      <c r="B475" s="282">
        <v>902</v>
      </c>
      <c r="C475" s="283">
        <v>10</v>
      </c>
      <c r="D475" s="283" t="s">
        <v>96</v>
      </c>
      <c r="E475" s="6" t="s">
        <v>237</v>
      </c>
      <c r="F475" s="206">
        <v>300</v>
      </c>
      <c r="G475" s="58">
        <f>'Ведомственная 2019'!G256</f>
        <v>0</v>
      </c>
      <c r="H475" s="58">
        <f>'Ведомственная 2019'!H256</f>
        <v>0</v>
      </c>
      <c r="I475" s="207">
        <v>0</v>
      </c>
    </row>
    <row r="476" spans="1:9" ht="15.75" x14ac:dyDescent="0.25">
      <c r="A476" s="27" t="s">
        <v>99</v>
      </c>
      <c r="B476" s="28">
        <v>902</v>
      </c>
      <c r="C476" s="29" t="s">
        <v>2</v>
      </c>
      <c r="D476" s="29"/>
      <c r="E476" s="41"/>
      <c r="F476" s="42"/>
      <c r="G476" s="43">
        <f>G477</f>
        <v>53.7</v>
      </c>
      <c r="H476" s="43">
        <f t="shared" ref="H476:H478" si="220">H477</f>
        <v>53.7</v>
      </c>
      <c r="I476" s="207">
        <f t="shared" si="210"/>
        <v>100</v>
      </c>
    </row>
    <row r="477" spans="1:9" ht="15.75" x14ac:dyDescent="0.25">
      <c r="A477" s="111" t="s">
        <v>79</v>
      </c>
      <c r="B477" s="107">
        <v>902</v>
      </c>
      <c r="C477" s="108">
        <v>11</v>
      </c>
      <c r="D477" s="108" t="s">
        <v>91</v>
      </c>
      <c r="E477" s="73"/>
      <c r="F477" s="74"/>
      <c r="G477" s="70">
        <f>G478</f>
        <v>53.7</v>
      </c>
      <c r="H477" s="207">
        <f t="shared" si="220"/>
        <v>53.7</v>
      </c>
      <c r="I477" s="207">
        <f t="shared" si="210"/>
        <v>100</v>
      </c>
    </row>
    <row r="478" spans="1:9" ht="72" x14ac:dyDescent="0.25">
      <c r="A478" s="10" t="s">
        <v>379</v>
      </c>
      <c r="B478" s="104">
        <v>902</v>
      </c>
      <c r="C478" s="105">
        <v>11</v>
      </c>
      <c r="D478" s="105" t="s">
        <v>91</v>
      </c>
      <c r="E478" s="147" t="s">
        <v>246</v>
      </c>
      <c r="F478" s="64"/>
      <c r="G478" s="14">
        <f>G479</f>
        <v>53.7</v>
      </c>
      <c r="H478" s="14">
        <f t="shared" si="220"/>
        <v>53.7</v>
      </c>
      <c r="I478" s="207">
        <f t="shared" si="210"/>
        <v>100</v>
      </c>
    </row>
    <row r="479" spans="1:9" ht="27" x14ac:dyDescent="0.25">
      <c r="A479" s="103" t="s">
        <v>80</v>
      </c>
      <c r="B479" s="104">
        <v>902</v>
      </c>
      <c r="C479" s="105" t="s">
        <v>2</v>
      </c>
      <c r="D479" s="105" t="s">
        <v>91</v>
      </c>
      <c r="E479" s="147" t="s">
        <v>247</v>
      </c>
      <c r="F479" s="64"/>
      <c r="G479" s="14">
        <f>G481+G482+G480</f>
        <v>53.7</v>
      </c>
      <c r="H479" s="14">
        <f t="shared" ref="H479" si="221">H481+H482+H480</f>
        <v>53.7</v>
      </c>
      <c r="I479" s="207">
        <f t="shared" si="210"/>
        <v>100</v>
      </c>
    </row>
    <row r="480" spans="1:9" ht="64.5" x14ac:dyDescent="0.25">
      <c r="A480" s="20" t="s">
        <v>22</v>
      </c>
      <c r="B480" s="300">
        <v>902</v>
      </c>
      <c r="C480" s="301" t="s">
        <v>2</v>
      </c>
      <c r="D480" s="301" t="s">
        <v>91</v>
      </c>
      <c r="E480" s="6" t="s">
        <v>247</v>
      </c>
      <c r="F480" s="164">
        <v>100</v>
      </c>
      <c r="G480" s="47">
        <f>'Ведомственная 2019'!G465</f>
        <v>13.7</v>
      </c>
      <c r="H480" s="47">
        <f>'Ведомственная 2019'!H465</f>
        <v>13.7</v>
      </c>
      <c r="I480" s="207">
        <f t="shared" si="210"/>
        <v>100</v>
      </c>
    </row>
    <row r="481" spans="1:9" ht="26.25" x14ac:dyDescent="0.25">
      <c r="A481" s="99" t="s">
        <v>17</v>
      </c>
      <c r="B481" s="100">
        <v>902</v>
      </c>
      <c r="C481" s="101">
        <v>11</v>
      </c>
      <c r="D481" s="101" t="s">
        <v>91</v>
      </c>
      <c r="E481" s="6" t="s">
        <v>248</v>
      </c>
      <c r="F481" s="75">
        <v>200</v>
      </c>
      <c r="G481" s="47">
        <f>'Ведомственная 2019'!G261+'Ведомственная 2019'!G466</f>
        <v>40</v>
      </c>
      <c r="H481" s="47">
        <f>'Ведомственная 2019'!H261+'Ведомственная 2019'!H466</f>
        <v>40</v>
      </c>
      <c r="I481" s="207">
        <f t="shared" si="210"/>
        <v>100</v>
      </c>
    </row>
    <row r="482" spans="1:9" ht="26.25" x14ac:dyDescent="0.25">
      <c r="A482" s="99" t="s">
        <v>61</v>
      </c>
      <c r="B482" s="100">
        <v>902</v>
      </c>
      <c r="C482" s="101" t="s">
        <v>2</v>
      </c>
      <c r="D482" s="101" t="s">
        <v>91</v>
      </c>
      <c r="E482" s="6" t="s">
        <v>247</v>
      </c>
      <c r="F482" s="75">
        <v>300</v>
      </c>
      <c r="G482" s="47">
        <f>'Ведомственная 2019'!G262+'Ведомственная 2019'!G467</f>
        <v>0</v>
      </c>
      <c r="H482" s="47">
        <f>'Ведомственная 2019'!H262+'Ведомственная 2019'!H467</f>
        <v>0</v>
      </c>
      <c r="I482" s="207">
        <v>0</v>
      </c>
    </row>
    <row r="483" spans="1:9" ht="15.75" x14ac:dyDescent="0.25">
      <c r="A483" s="111" t="s">
        <v>53</v>
      </c>
      <c r="B483" s="107">
        <v>902</v>
      </c>
      <c r="C483" s="108">
        <v>12</v>
      </c>
      <c r="D483" s="108" t="s">
        <v>97</v>
      </c>
      <c r="E483" s="73"/>
      <c r="F483" s="74"/>
      <c r="G483" s="70">
        <f>G484</f>
        <v>1498.9</v>
      </c>
      <c r="H483" s="207">
        <f t="shared" ref="H483:H484" si="222">H484</f>
        <v>1498.9</v>
      </c>
      <c r="I483" s="207">
        <f t="shared" si="210"/>
        <v>100</v>
      </c>
    </row>
    <row r="484" spans="1:9" ht="26.25" x14ac:dyDescent="0.25">
      <c r="A484" s="22" t="s">
        <v>121</v>
      </c>
      <c r="B484" s="93">
        <v>902</v>
      </c>
      <c r="C484" s="94" t="s">
        <v>103</v>
      </c>
      <c r="D484" s="94" t="s">
        <v>91</v>
      </c>
      <c r="E484" s="95"/>
      <c r="F484" s="96"/>
      <c r="G484" s="92">
        <f>G485</f>
        <v>1498.9</v>
      </c>
      <c r="H484" s="207">
        <f t="shared" si="222"/>
        <v>1498.9</v>
      </c>
      <c r="I484" s="207">
        <f t="shared" si="210"/>
        <v>100</v>
      </c>
    </row>
    <row r="485" spans="1:9" ht="72" x14ac:dyDescent="0.25">
      <c r="A485" s="10" t="s">
        <v>380</v>
      </c>
      <c r="B485" s="37">
        <v>902</v>
      </c>
      <c r="C485" s="38" t="s">
        <v>103</v>
      </c>
      <c r="D485" s="38" t="s">
        <v>91</v>
      </c>
      <c r="E485" s="35" t="s">
        <v>262</v>
      </c>
      <c r="F485" s="36"/>
      <c r="G485" s="13">
        <f>G486+G488</f>
        <v>1498.9</v>
      </c>
      <c r="H485" s="13">
        <f t="shared" ref="H485" si="223">H486+H488</f>
        <v>1498.9</v>
      </c>
      <c r="I485" s="207">
        <f t="shared" si="210"/>
        <v>100</v>
      </c>
    </row>
    <row r="486" spans="1:9" ht="94.5" x14ac:dyDescent="0.25">
      <c r="A486" s="25" t="s">
        <v>349</v>
      </c>
      <c r="B486" s="122">
        <v>902</v>
      </c>
      <c r="C486" s="123" t="s">
        <v>254</v>
      </c>
      <c r="D486" s="123" t="s">
        <v>255</v>
      </c>
      <c r="E486" s="124" t="s">
        <v>348</v>
      </c>
      <c r="F486" s="125"/>
      <c r="G486" s="13">
        <f>G487</f>
        <v>450</v>
      </c>
      <c r="H486" s="13">
        <f t="shared" ref="H486" si="224">H487</f>
        <v>450</v>
      </c>
      <c r="I486" s="207">
        <f t="shared" si="210"/>
        <v>100</v>
      </c>
    </row>
    <row r="487" spans="1:9" ht="39" x14ac:dyDescent="0.25">
      <c r="A487" s="23" t="s">
        <v>63</v>
      </c>
      <c r="B487" s="37">
        <v>902</v>
      </c>
      <c r="C487" s="38" t="s">
        <v>103</v>
      </c>
      <c r="D487" s="38" t="s">
        <v>91</v>
      </c>
      <c r="E487" s="18" t="s">
        <v>348</v>
      </c>
      <c r="F487" s="36">
        <v>600</v>
      </c>
      <c r="G487" s="13">
        <f>'Ведомственная 2019'!G266</f>
        <v>450</v>
      </c>
      <c r="H487" s="13">
        <f>'Ведомственная 2019'!H266</f>
        <v>450</v>
      </c>
      <c r="I487" s="207">
        <f t="shared" si="210"/>
        <v>100</v>
      </c>
    </row>
    <row r="488" spans="1:9" ht="94.5" x14ac:dyDescent="0.25">
      <c r="A488" s="25" t="s">
        <v>350</v>
      </c>
      <c r="B488" s="122">
        <v>902</v>
      </c>
      <c r="C488" s="123" t="s">
        <v>103</v>
      </c>
      <c r="D488" s="123" t="s">
        <v>91</v>
      </c>
      <c r="E488" s="124" t="s">
        <v>348</v>
      </c>
      <c r="F488" s="125"/>
      <c r="G488" s="126">
        <f>G489</f>
        <v>1048.9000000000001</v>
      </c>
      <c r="H488" s="126">
        <f t="shared" ref="H488" si="225">H489</f>
        <v>1048.9000000000001</v>
      </c>
      <c r="I488" s="207">
        <f t="shared" si="210"/>
        <v>100</v>
      </c>
    </row>
    <row r="489" spans="1:9" ht="39" x14ac:dyDescent="0.25">
      <c r="A489" s="23" t="s">
        <v>63</v>
      </c>
      <c r="B489" s="37">
        <v>902</v>
      </c>
      <c r="C489" s="38" t="s">
        <v>103</v>
      </c>
      <c r="D489" s="38" t="s">
        <v>91</v>
      </c>
      <c r="E489" s="18" t="s">
        <v>348</v>
      </c>
      <c r="F489" s="36">
        <v>600</v>
      </c>
      <c r="G489" s="13">
        <f>'Ведомственная 2019'!G269</f>
        <v>1048.9000000000001</v>
      </c>
      <c r="H489" s="13">
        <f>'Ведомственная 2019'!H269</f>
        <v>1048.9000000000001</v>
      </c>
      <c r="I489" s="207">
        <f t="shared" si="210"/>
        <v>100</v>
      </c>
    </row>
    <row r="490" spans="1:9" ht="51.75" x14ac:dyDescent="0.25">
      <c r="A490" s="178" t="s">
        <v>122</v>
      </c>
      <c r="B490" s="33">
        <v>902</v>
      </c>
      <c r="C490" s="34" t="s">
        <v>119</v>
      </c>
      <c r="D490" s="34" t="s">
        <v>97</v>
      </c>
      <c r="E490" s="35"/>
      <c r="F490" s="36"/>
      <c r="G490" s="120">
        <f>G491</f>
        <v>12133</v>
      </c>
      <c r="H490" s="120">
        <f t="shared" ref="H490:H492" si="226">H491</f>
        <v>12133</v>
      </c>
      <c r="I490" s="207">
        <f t="shared" si="210"/>
        <v>100</v>
      </c>
    </row>
    <row r="491" spans="1:9" ht="39" x14ac:dyDescent="0.25">
      <c r="A491" s="178" t="s">
        <v>120</v>
      </c>
      <c r="B491" s="33">
        <v>902</v>
      </c>
      <c r="C491" s="34" t="s">
        <v>119</v>
      </c>
      <c r="D491" s="34" t="s">
        <v>89</v>
      </c>
      <c r="E491" s="35"/>
      <c r="F491" s="36"/>
      <c r="G491" s="120">
        <f>G492</f>
        <v>12133</v>
      </c>
      <c r="H491" s="120">
        <f t="shared" si="226"/>
        <v>12133</v>
      </c>
      <c r="I491" s="207">
        <f t="shared" si="210"/>
        <v>100</v>
      </c>
    </row>
    <row r="492" spans="1:9" ht="40.5" x14ac:dyDescent="0.25">
      <c r="A492" s="25" t="s">
        <v>251</v>
      </c>
      <c r="B492" s="37">
        <v>902</v>
      </c>
      <c r="C492" s="38" t="s">
        <v>119</v>
      </c>
      <c r="D492" s="38" t="s">
        <v>89</v>
      </c>
      <c r="E492" s="35" t="s">
        <v>252</v>
      </c>
      <c r="F492" s="36"/>
      <c r="G492" s="121">
        <f>G493</f>
        <v>12133</v>
      </c>
      <c r="H492" s="121">
        <f t="shared" si="226"/>
        <v>12133</v>
      </c>
      <c r="I492" s="207">
        <f t="shared" si="210"/>
        <v>100</v>
      </c>
    </row>
    <row r="493" spans="1:9" ht="15.75" x14ac:dyDescent="0.25">
      <c r="A493" s="179" t="s">
        <v>56</v>
      </c>
      <c r="B493" s="37">
        <v>902</v>
      </c>
      <c r="C493" s="38" t="s">
        <v>119</v>
      </c>
      <c r="D493" s="38" t="s">
        <v>89</v>
      </c>
      <c r="E493" s="18" t="s">
        <v>252</v>
      </c>
      <c r="F493" s="36">
        <v>500</v>
      </c>
      <c r="G493" s="121">
        <f>'Ведомственная 2019'!G323</f>
        <v>12133</v>
      </c>
      <c r="H493" s="121">
        <f>'Ведомственная 2019'!H323</f>
        <v>12133</v>
      </c>
      <c r="I493" s="207">
        <f t="shared" si="210"/>
        <v>100</v>
      </c>
    </row>
    <row r="494" spans="1:9" ht="15.75" x14ac:dyDescent="0.25">
      <c r="A494" s="77" t="s">
        <v>86</v>
      </c>
      <c r="B494" s="61"/>
      <c r="C494" s="62"/>
      <c r="D494" s="62"/>
      <c r="E494" s="6"/>
      <c r="F494" s="74"/>
      <c r="G494" s="11">
        <f>G5+G130+G145+G177+G214+G221+G365+G423+G476+G483+G490</f>
        <v>301960.2</v>
      </c>
      <c r="H494" s="11">
        <f t="shared" ref="H494" si="227">H5+H130+H145+H177+H214+H221+H365+H423+H476+H483+H490</f>
        <v>294615.2</v>
      </c>
      <c r="I494" s="207">
        <f t="shared" si="210"/>
        <v>97.567560228136031</v>
      </c>
    </row>
    <row r="495" spans="1:9" ht="15.75" x14ac:dyDescent="0.25">
      <c r="A495" s="77" t="s">
        <v>87</v>
      </c>
      <c r="B495" s="61"/>
      <c r="C495" s="62"/>
      <c r="D495" s="62"/>
      <c r="E495" s="6"/>
      <c r="F495" s="74"/>
      <c r="G495" s="11">
        <f>'Ведомственная 2019'!G591</f>
        <v>1243</v>
      </c>
      <c r="H495" s="11">
        <f>'Ведомственная 2019'!H591</f>
        <v>2042.5</v>
      </c>
      <c r="I495" s="207">
        <f t="shared" si="210"/>
        <v>164.32019308125504</v>
      </c>
    </row>
  </sheetData>
  <mergeCells count="2">
    <mergeCell ref="G1:I1"/>
    <mergeCell ref="A2:I2"/>
  </mergeCells>
  <pageMargins left="0.51181102362204722" right="0.51181102362204722" top="0.74803149606299213" bottom="0.74803149606299213" header="0.31496062992125984" footer="0.31496062992125984"/>
  <pageSetup paperSize="9" scale="82" firstPageNumber="29" fitToHeight="31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1"/>
  <sheetViews>
    <sheetView tabSelected="1" zoomScale="120" zoomScaleNormal="120" workbookViewId="0">
      <selection activeCell="I3" sqref="I3"/>
    </sheetView>
  </sheetViews>
  <sheetFormatPr defaultRowHeight="15" x14ac:dyDescent="0.25"/>
  <cols>
    <col min="1" max="1" width="32.42578125" style="1" customWidth="1"/>
    <col min="2" max="2" width="6" customWidth="1"/>
    <col min="3" max="3" width="5.85546875" customWidth="1"/>
    <col min="4" max="4" width="5.5703125" customWidth="1"/>
    <col min="5" max="5" width="13.28515625" style="2" customWidth="1"/>
    <col min="6" max="6" width="5.42578125" customWidth="1"/>
    <col min="7" max="7" width="15.5703125" customWidth="1"/>
    <col min="8" max="8" width="14.42578125" customWidth="1"/>
  </cols>
  <sheetData>
    <row r="1" spans="1:9" ht="68.25" customHeight="1" x14ac:dyDescent="0.25">
      <c r="F1" s="329"/>
      <c r="G1" s="330" t="s">
        <v>455</v>
      </c>
      <c r="H1" s="331"/>
      <c r="I1" s="331"/>
    </row>
    <row r="2" spans="1:9" ht="41.25" customHeight="1" x14ac:dyDescent="0.3">
      <c r="A2" s="332" t="s">
        <v>460</v>
      </c>
      <c r="B2" s="332"/>
      <c r="C2" s="332"/>
      <c r="D2" s="332"/>
      <c r="E2" s="333"/>
      <c r="F2" s="332"/>
      <c r="G2" s="332"/>
      <c r="H2" s="331"/>
      <c r="I2" s="331"/>
    </row>
    <row r="3" spans="1:9" ht="11.25" customHeight="1" x14ac:dyDescent="0.25"/>
    <row r="4" spans="1:9" ht="47.25" x14ac:dyDescent="0.25">
      <c r="A4" s="71" t="s">
        <v>3</v>
      </c>
      <c r="B4" s="71" t="s">
        <v>4</v>
      </c>
      <c r="C4" s="71" t="s">
        <v>5</v>
      </c>
      <c r="D4" s="71" t="s">
        <v>6</v>
      </c>
      <c r="E4" s="73" t="s">
        <v>7</v>
      </c>
      <c r="F4" s="71" t="s">
        <v>8</v>
      </c>
      <c r="G4" s="12" t="s">
        <v>365</v>
      </c>
      <c r="H4" s="12" t="s">
        <v>461</v>
      </c>
      <c r="I4" s="12" t="s">
        <v>462</v>
      </c>
    </row>
    <row r="5" spans="1:9" ht="90" x14ac:dyDescent="0.25">
      <c r="A5" s="22" t="s">
        <v>9</v>
      </c>
      <c r="B5" s="71">
        <v>901</v>
      </c>
      <c r="C5" s="72" t="s">
        <v>88</v>
      </c>
      <c r="D5" s="72" t="s">
        <v>89</v>
      </c>
      <c r="E5" s="73"/>
      <c r="F5" s="74"/>
      <c r="G5" s="70">
        <f>G6</f>
        <v>769.90000000000009</v>
      </c>
      <c r="H5" s="207">
        <f t="shared" ref="H5:H6" si="0">H6</f>
        <v>742</v>
      </c>
      <c r="I5" s="207">
        <f>H5/G5*100</f>
        <v>96.376152747109998</v>
      </c>
    </row>
    <row r="6" spans="1:9" ht="51.75" x14ac:dyDescent="0.25">
      <c r="A6" s="22" t="s">
        <v>10</v>
      </c>
      <c r="B6" s="71">
        <v>901</v>
      </c>
      <c r="C6" s="72" t="s">
        <v>88</v>
      </c>
      <c r="D6" s="72" t="s">
        <v>89</v>
      </c>
      <c r="E6" s="6" t="s">
        <v>126</v>
      </c>
      <c r="F6" s="74"/>
      <c r="G6" s="220">
        <f>G7</f>
        <v>769.90000000000009</v>
      </c>
      <c r="H6" s="220">
        <f t="shared" si="0"/>
        <v>742</v>
      </c>
      <c r="I6" s="207">
        <f t="shared" ref="I6:I69" si="1">H6/G6*100</f>
        <v>96.376152747109998</v>
      </c>
    </row>
    <row r="7" spans="1:9" ht="39" x14ac:dyDescent="0.25">
      <c r="A7" s="20" t="s">
        <v>11</v>
      </c>
      <c r="B7" s="61">
        <v>901</v>
      </c>
      <c r="C7" s="62" t="s">
        <v>88</v>
      </c>
      <c r="D7" s="62" t="s">
        <v>89</v>
      </c>
      <c r="E7" s="6" t="s">
        <v>131</v>
      </c>
      <c r="F7" s="75"/>
      <c r="G7" s="54">
        <f>G8+G9+G11+G10</f>
        <v>769.90000000000009</v>
      </c>
      <c r="H7" s="54">
        <f t="shared" ref="H7" si="2">H8+H9+H11+H10</f>
        <v>742</v>
      </c>
      <c r="I7" s="207">
        <f t="shared" si="1"/>
        <v>96.376152747109998</v>
      </c>
    </row>
    <row r="8" spans="1:9" ht="90" x14ac:dyDescent="0.25">
      <c r="A8" s="21" t="s">
        <v>12</v>
      </c>
      <c r="B8" s="61">
        <v>901</v>
      </c>
      <c r="C8" s="62" t="s">
        <v>88</v>
      </c>
      <c r="D8" s="62" t="s">
        <v>89</v>
      </c>
      <c r="E8" s="6" t="s">
        <v>134</v>
      </c>
      <c r="F8" s="74">
        <v>100</v>
      </c>
      <c r="G8" s="54">
        <v>604.20000000000005</v>
      </c>
      <c r="H8" s="54">
        <v>585.9</v>
      </c>
      <c r="I8" s="207">
        <f t="shared" si="1"/>
        <v>96.971201588877847</v>
      </c>
    </row>
    <row r="9" spans="1:9" ht="39" x14ac:dyDescent="0.25">
      <c r="A9" s="21" t="s">
        <v>13</v>
      </c>
      <c r="B9" s="61">
        <v>901</v>
      </c>
      <c r="C9" s="62" t="s">
        <v>88</v>
      </c>
      <c r="D9" s="62" t="s">
        <v>89</v>
      </c>
      <c r="E9" s="6" t="s">
        <v>134</v>
      </c>
      <c r="F9" s="74">
        <v>200</v>
      </c>
      <c r="G9" s="54">
        <v>131.69999999999999</v>
      </c>
      <c r="H9" s="54">
        <v>122.1</v>
      </c>
      <c r="I9" s="207">
        <f t="shared" si="1"/>
        <v>92.710706150341693</v>
      </c>
    </row>
    <row r="10" spans="1:9" ht="26.25" x14ac:dyDescent="0.25">
      <c r="A10" s="8" t="s">
        <v>61</v>
      </c>
      <c r="B10" s="313">
        <v>901</v>
      </c>
      <c r="C10" s="314" t="s">
        <v>88</v>
      </c>
      <c r="D10" s="314" t="s">
        <v>89</v>
      </c>
      <c r="E10" s="6" t="s">
        <v>134</v>
      </c>
      <c r="F10" s="206">
        <v>300</v>
      </c>
      <c r="G10" s="54">
        <v>34</v>
      </c>
      <c r="H10" s="54">
        <v>34</v>
      </c>
      <c r="I10" s="207">
        <f t="shared" si="1"/>
        <v>100</v>
      </c>
    </row>
    <row r="11" spans="1:9" ht="15.75" x14ac:dyDescent="0.25">
      <c r="A11" s="21" t="s">
        <v>15</v>
      </c>
      <c r="B11" s="194">
        <v>901</v>
      </c>
      <c r="C11" s="195" t="s">
        <v>88</v>
      </c>
      <c r="D11" s="195" t="s">
        <v>89</v>
      </c>
      <c r="E11" s="6" t="s">
        <v>132</v>
      </c>
      <c r="F11" s="186">
        <v>800</v>
      </c>
      <c r="G11" s="54">
        <v>0</v>
      </c>
      <c r="H11" s="54">
        <v>0</v>
      </c>
      <c r="I11" s="207">
        <v>0</v>
      </c>
    </row>
    <row r="12" spans="1:9" ht="39" x14ac:dyDescent="0.25">
      <c r="A12" s="22" t="s">
        <v>28</v>
      </c>
      <c r="B12" s="71">
        <v>901</v>
      </c>
      <c r="C12" s="72" t="s">
        <v>88</v>
      </c>
      <c r="D12" s="72" t="s">
        <v>100</v>
      </c>
      <c r="E12" s="73"/>
      <c r="F12" s="74"/>
      <c r="G12" s="43">
        <f>G13</f>
        <v>0</v>
      </c>
      <c r="H12" s="43">
        <f t="shared" ref="H12:H14" si="3">H13</f>
        <v>0</v>
      </c>
      <c r="I12" s="207">
        <v>0</v>
      </c>
    </row>
    <row r="13" spans="1:9" ht="40.5" x14ac:dyDescent="0.25">
      <c r="A13" s="24" t="s">
        <v>14</v>
      </c>
      <c r="B13" s="71">
        <v>901</v>
      </c>
      <c r="C13" s="72" t="s">
        <v>88</v>
      </c>
      <c r="D13" s="72" t="s">
        <v>100</v>
      </c>
      <c r="E13" s="163" t="s">
        <v>127</v>
      </c>
      <c r="F13" s="74"/>
      <c r="G13" s="43">
        <f>G14</f>
        <v>0</v>
      </c>
      <c r="H13" s="43">
        <f t="shared" si="3"/>
        <v>0</v>
      </c>
      <c r="I13" s="207">
        <v>0</v>
      </c>
    </row>
    <row r="14" spans="1:9" ht="67.5" x14ac:dyDescent="0.25">
      <c r="A14" s="24" t="s">
        <v>110</v>
      </c>
      <c r="B14" s="61">
        <v>901</v>
      </c>
      <c r="C14" s="62" t="s">
        <v>88</v>
      </c>
      <c r="D14" s="62" t="s">
        <v>100</v>
      </c>
      <c r="E14" s="163" t="s">
        <v>146</v>
      </c>
      <c r="F14" s="74"/>
      <c r="G14" s="58">
        <f>G15</f>
        <v>0</v>
      </c>
      <c r="H14" s="58">
        <f t="shared" si="3"/>
        <v>0</v>
      </c>
      <c r="I14" s="207">
        <v>0</v>
      </c>
    </row>
    <row r="15" spans="1:9" ht="39" x14ac:dyDescent="0.25">
      <c r="A15" s="21" t="s">
        <v>13</v>
      </c>
      <c r="B15" s="61">
        <v>901</v>
      </c>
      <c r="C15" s="62" t="s">
        <v>88</v>
      </c>
      <c r="D15" s="62" t="s">
        <v>100</v>
      </c>
      <c r="E15" s="6" t="s">
        <v>146</v>
      </c>
      <c r="F15" s="74">
        <v>200</v>
      </c>
      <c r="G15" s="58"/>
      <c r="H15" s="58"/>
      <c r="I15" s="207"/>
    </row>
    <row r="16" spans="1:9" ht="15.75" x14ac:dyDescent="0.25">
      <c r="A16" s="167" t="s">
        <v>49</v>
      </c>
      <c r="B16" s="203">
        <v>902</v>
      </c>
      <c r="C16" s="204">
        <v>10</v>
      </c>
      <c r="D16" s="204"/>
      <c r="E16" s="205"/>
      <c r="F16" s="206"/>
      <c r="G16" s="43">
        <f>G17</f>
        <v>30.1</v>
      </c>
      <c r="H16" s="43">
        <f t="shared" ref="H16:H19" si="4">H17</f>
        <v>30.1</v>
      </c>
      <c r="I16" s="207">
        <f t="shared" si="1"/>
        <v>100</v>
      </c>
    </row>
    <row r="17" spans="1:9" ht="15.75" x14ac:dyDescent="0.25">
      <c r="A17" s="167" t="s">
        <v>50</v>
      </c>
      <c r="B17" s="203">
        <v>902</v>
      </c>
      <c r="C17" s="204">
        <v>10</v>
      </c>
      <c r="D17" s="204" t="s">
        <v>88</v>
      </c>
      <c r="E17" s="205"/>
      <c r="F17" s="206"/>
      <c r="G17" s="43">
        <f>G18</f>
        <v>30.1</v>
      </c>
      <c r="H17" s="43">
        <f t="shared" si="4"/>
        <v>30.1</v>
      </c>
      <c r="I17" s="207">
        <f t="shared" si="1"/>
        <v>100</v>
      </c>
    </row>
    <row r="18" spans="1:9" ht="39" x14ac:dyDescent="0.25">
      <c r="A18" s="167" t="s">
        <v>16</v>
      </c>
      <c r="B18" s="203">
        <v>902</v>
      </c>
      <c r="C18" s="204">
        <v>10</v>
      </c>
      <c r="D18" s="204" t="s">
        <v>88</v>
      </c>
      <c r="E18" s="205" t="s">
        <v>198</v>
      </c>
      <c r="F18" s="206"/>
      <c r="G18" s="43">
        <f>G19</f>
        <v>30.1</v>
      </c>
      <c r="H18" s="43">
        <f t="shared" si="4"/>
        <v>30.1</v>
      </c>
      <c r="I18" s="207">
        <f t="shared" si="1"/>
        <v>100</v>
      </c>
    </row>
    <row r="19" spans="1:9" ht="54" x14ac:dyDescent="0.25">
      <c r="A19" s="159" t="s">
        <v>51</v>
      </c>
      <c r="B19" s="160">
        <v>902</v>
      </c>
      <c r="C19" s="161">
        <v>10</v>
      </c>
      <c r="D19" s="161" t="s">
        <v>88</v>
      </c>
      <c r="E19" s="162" t="s">
        <v>236</v>
      </c>
      <c r="F19" s="157"/>
      <c r="G19" s="49">
        <f>G20</f>
        <v>30.1</v>
      </c>
      <c r="H19" s="49">
        <f t="shared" si="4"/>
        <v>30.1</v>
      </c>
      <c r="I19" s="207">
        <f t="shared" si="1"/>
        <v>100</v>
      </c>
    </row>
    <row r="20" spans="1:9" ht="26.25" x14ac:dyDescent="0.25">
      <c r="A20" s="312" t="s">
        <v>61</v>
      </c>
      <c r="B20" s="313">
        <v>902</v>
      </c>
      <c r="C20" s="314">
        <v>10</v>
      </c>
      <c r="D20" s="314" t="s">
        <v>88</v>
      </c>
      <c r="E20" s="6" t="s">
        <v>236</v>
      </c>
      <c r="F20" s="164">
        <v>300</v>
      </c>
      <c r="G20" s="58">
        <v>30.1</v>
      </c>
      <c r="H20" s="58">
        <v>30.1</v>
      </c>
      <c r="I20" s="207">
        <f t="shared" si="1"/>
        <v>100</v>
      </c>
    </row>
    <row r="21" spans="1:9" ht="15.75" x14ac:dyDescent="0.25">
      <c r="A21" s="24" t="s">
        <v>18</v>
      </c>
      <c r="B21" s="67"/>
      <c r="C21" s="68"/>
      <c r="D21" s="68"/>
      <c r="E21" s="69"/>
      <c r="F21" s="64"/>
      <c r="G21" s="49">
        <f>G5+G12+G16</f>
        <v>800.00000000000011</v>
      </c>
      <c r="H21" s="49">
        <f t="shared" ref="H21" si="5">H5+H12+H16</f>
        <v>772.1</v>
      </c>
      <c r="I21" s="207">
        <f t="shared" si="1"/>
        <v>96.512499999999989</v>
      </c>
    </row>
    <row r="22" spans="1:9" ht="26.25" x14ac:dyDescent="0.25">
      <c r="A22" s="22" t="s">
        <v>19</v>
      </c>
      <c r="B22" s="71">
        <v>902</v>
      </c>
      <c r="C22" s="72"/>
      <c r="D22" s="72"/>
      <c r="E22" s="73"/>
      <c r="F22" s="74"/>
      <c r="G22" s="58"/>
      <c r="H22" s="58"/>
      <c r="I22" s="207"/>
    </row>
    <row r="23" spans="1:9" ht="26.25" x14ac:dyDescent="0.25">
      <c r="A23" s="22" t="s">
        <v>20</v>
      </c>
      <c r="B23" s="71">
        <v>902</v>
      </c>
      <c r="C23" s="72" t="s">
        <v>88</v>
      </c>
      <c r="D23" s="72"/>
      <c r="E23" s="73"/>
      <c r="F23" s="74"/>
      <c r="G23" s="43">
        <f>G24+G28+G65+G69+G61</f>
        <v>31520.899999999994</v>
      </c>
      <c r="H23" s="43">
        <f t="shared" ref="H23" si="6">H24+H28+H65+H69+H61</f>
        <v>29486.2</v>
      </c>
      <c r="I23" s="207">
        <f t="shared" si="1"/>
        <v>93.544917816432928</v>
      </c>
    </row>
    <row r="24" spans="1:9" ht="77.25" x14ac:dyDescent="0.25">
      <c r="A24" s="22" t="s">
        <v>411</v>
      </c>
      <c r="B24" s="203">
        <v>902</v>
      </c>
      <c r="C24" s="204" t="s">
        <v>88</v>
      </c>
      <c r="D24" s="204" t="s">
        <v>91</v>
      </c>
      <c r="E24" s="205"/>
      <c r="F24" s="206"/>
      <c r="G24" s="43">
        <f>G25</f>
        <v>1038</v>
      </c>
      <c r="H24" s="43">
        <f t="shared" ref="H24:H26" si="7">H25</f>
        <v>1028.9000000000001</v>
      </c>
      <c r="I24" s="207">
        <f t="shared" si="1"/>
        <v>99.123314065510598</v>
      </c>
    </row>
    <row r="25" spans="1:9" ht="51.75" x14ac:dyDescent="0.25">
      <c r="A25" s="22" t="s">
        <v>21</v>
      </c>
      <c r="B25" s="313">
        <v>902</v>
      </c>
      <c r="C25" s="314" t="s">
        <v>88</v>
      </c>
      <c r="D25" s="314" t="s">
        <v>91</v>
      </c>
      <c r="E25" s="6" t="s">
        <v>126</v>
      </c>
      <c r="F25" s="206"/>
      <c r="G25" s="43">
        <f>G26</f>
        <v>1038</v>
      </c>
      <c r="H25" s="43">
        <f t="shared" si="7"/>
        <v>1028.9000000000001</v>
      </c>
      <c r="I25" s="207">
        <f t="shared" si="1"/>
        <v>99.123314065510598</v>
      </c>
    </row>
    <row r="26" spans="1:9" ht="15.75" x14ac:dyDescent="0.25">
      <c r="A26" s="24" t="s">
        <v>412</v>
      </c>
      <c r="B26" s="160">
        <v>902</v>
      </c>
      <c r="C26" s="161" t="s">
        <v>88</v>
      </c>
      <c r="D26" s="161" t="s">
        <v>91</v>
      </c>
      <c r="E26" s="162" t="s">
        <v>413</v>
      </c>
      <c r="F26" s="157"/>
      <c r="G26" s="49">
        <f>G27</f>
        <v>1038</v>
      </c>
      <c r="H26" s="49">
        <f t="shared" si="7"/>
        <v>1028.9000000000001</v>
      </c>
      <c r="I26" s="207">
        <f t="shared" si="1"/>
        <v>99.123314065510598</v>
      </c>
    </row>
    <row r="27" spans="1:9" ht="90" x14ac:dyDescent="0.25">
      <c r="A27" s="21" t="s">
        <v>22</v>
      </c>
      <c r="B27" s="313">
        <v>902</v>
      </c>
      <c r="C27" s="314" t="s">
        <v>88</v>
      </c>
      <c r="D27" s="314" t="s">
        <v>91</v>
      </c>
      <c r="E27" s="6" t="s">
        <v>413</v>
      </c>
      <c r="F27" s="206">
        <v>100</v>
      </c>
      <c r="G27" s="58">
        <v>1038</v>
      </c>
      <c r="H27" s="58">
        <v>1028.9000000000001</v>
      </c>
      <c r="I27" s="207">
        <f t="shared" si="1"/>
        <v>99.123314065510598</v>
      </c>
    </row>
    <row r="28" spans="1:9" ht="90" x14ac:dyDescent="0.25">
      <c r="A28" s="22" t="s">
        <v>23</v>
      </c>
      <c r="B28" s="71">
        <v>902</v>
      </c>
      <c r="C28" s="72" t="s">
        <v>88</v>
      </c>
      <c r="D28" s="72" t="s">
        <v>90</v>
      </c>
      <c r="E28" s="73"/>
      <c r="F28" s="74"/>
      <c r="G28" s="43">
        <f>G29+G36</f>
        <v>27088.499999999996</v>
      </c>
      <c r="H28" s="43">
        <f t="shared" ref="H28" si="8">H29+H36</f>
        <v>26339.200000000001</v>
      </c>
      <c r="I28" s="207">
        <f t="shared" si="1"/>
        <v>97.233881536445367</v>
      </c>
    </row>
    <row r="29" spans="1:9" ht="51.75" x14ac:dyDescent="0.25">
      <c r="A29" s="22" t="s">
        <v>21</v>
      </c>
      <c r="B29" s="61">
        <v>902</v>
      </c>
      <c r="C29" s="62" t="s">
        <v>88</v>
      </c>
      <c r="D29" s="62" t="s">
        <v>90</v>
      </c>
      <c r="E29" s="6" t="s">
        <v>126</v>
      </c>
      <c r="F29" s="74"/>
      <c r="G29" s="58">
        <f>G32+G30</f>
        <v>24977.499999999996</v>
      </c>
      <c r="H29" s="58">
        <f t="shared" ref="H29" si="9">H32+H30</f>
        <v>24299.7</v>
      </c>
      <c r="I29" s="207">
        <f t="shared" si="1"/>
        <v>97.28635772194977</v>
      </c>
    </row>
    <row r="30" spans="1:9" ht="27" x14ac:dyDescent="0.25">
      <c r="A30" s="24" t="s">
        <v>116</v>
      </c>
      <c r="B30" s="160">
        <v>902</v>
      </c>
      <c r="C30" s="161" t="s">
        <v>88</v>
      </c>
      <c r="D30" s="161" t="s">
        <v>90</v>
      </c>
      <c r="E30" s="162" t="s">
        <v>130</v>
      </c>
      <c r="F30" s="157"/>
      <c r="G30" s="49">
        <f>G31</f>
        <v>339.1</v>
      </c>
      <c r="H30" s="49">
        <f t="shared" ref="H30" si="10">H31</f>
        <v>339.1</v>
      </c>
      <c r="I30" s="207">
        <f t="shared" si="1"/>
        <v>100</v>
      </c>
    </row>
    <row r="31" spans="1:9" ht="90" x14ac:dyDescent="0.25">
      <c r="A31" s="21" t="s">
        <v>22</v>
      </c>
      <c r="B31" s="61">
        <v>902</v>
      </c>
      <c r="C31" s="62" t="s">
        <v>88</v>
      </c>
      <c r="D31" s="62" t="s">
        <v>90</v>
      </c>
      <c r="E31" s="6" t="s">
        <v>130</v>
      </c>
      <c r="F31" s="74">
        <v>100</v>
      </c>
      <c r="G31" s="58">
        <v>339.1</v>
      </c>
      <c r="H31" s="58">
        <v>339.1</v>
      </c>
      <c r="I31" s="207">
        <f t="shared" si="1"/>
        <v>100</v>
      </c>
    </row>
    <row r="32" spans="1:9" ht="40.5" x14ac:dyDescent="0.25">
      <c r="A32" s="24" t="s">
        <v>11</v>
      </c>
      <c r="B32" s="160">
        <v>902</v>
      </c>
      <c r="C32" s="161" t="s">
        <v>88</v>
      </c>
      <c r="D32" s="161" t="s">
        <v>90</v>
      </c>
      <c r="E32" s="162" t="s">
        <v>134</v>
      </c>
      <c r="F32" s="157"/>
      <c r="G32" s="49">
        <f>G33+G34+G35</f>
        <v>24638.399999999998</v>
      </c>
      <c r="H32" s="49">
        <f t="shared" ref="H32" si="11">H33+H34+H35</f>
        <v>23960.600000000002</v>
      </c>
      <c r="I32" s="207">
        <f t="shared" si="1"/>
        <v>97.249009675953005</v>
      </c>
    </row>
    <row r="33" spans="1:9" ht="90" x14ac:dyDescent="0.25">
      <c r="A33" s="21" t="s">
        <v>22</v>
      </c>
      <c r="B33" s="61">
        <v>902</v>
      </c>
      <c r="C33" s="62" t="s">
        <v>88</v>
      </c>
      <c r="D33" s="62" t="s">
        <v>90</v>
      </c>
      <c r="E33" s="6" t="s">
        <v>134</v>
      </c>
      <c r="F33" s="74">
        <v>100</v>
      </c>
      <c r="G33" s="58">
        <v>20523.099999999999</v>
      </c>
      <c r="H33" s="58">
        <v>20135</v>
      </c>
      <c r="I33" s="207">
        <f t="shared" si="1"/>
        <v>98.108960147346167</v>
      </c>
    </row>
    <row r="34" spans="1:9" ht="39" x14ac:dyDescent="0.25">
      <c r="A34" s="21" t="s">
        <v>17</v>
      </c>
      <c r="B34" s="61">
        <v>902</v>
      </c>
      <c r="C34" s="62" t="s">
        <v>88</v>
      </c>
      <c r="D34" s="62" t="s">
        <v>90</v>
      </c>
      <c r="E34" s="6" t="s">
        <v>132</v>
      </c>
      <c r="F34" s="74">
        <v>200</v>
      </c>
      <c r="G34" s="58">
        <v>4105.3</v>
      </c>
      <c r="H34" s="58">
        <v>3824.2</v>
      </c>
      <c r="I34" s="207">
        <f t="shared" si="1"/>
        <v>93.152753757338076</v>
      </c>
    </row>
    <row r="35" spans="1:9" ht="15.75" x14ac:dyDescent="0.25">
      <c r="A35" s="21" t="s">
        <v>15</v>
      </c>
      <c r="B35" s="182">
        <v>902</v>
      </c>
      <c r="C35" s="183" t="s">
        <v>88</v>
      </c>
      <c r="D35" s="183" t="s">
        <v>90</v>
      </c>
      <c r="E35" s="6" t="s">
        <v>132</v>
      </c>
      <c r="F35" s="186">
        <v>800</v>
      </c>
      <c r="G35" s="58">
        <v>10</v>
      </c>
      <c r="H35" s="58">
        <v>1.4</v>
      </c>
      <c r="I35" s="207">
        <f t="shared" si="1"/>
        <v>13.999999999999998</v>
      </c>
    </row>
    <row r="36" spans="1:9" ht="40.5" x14ac:dyDescent="0.25">
      <c r="A36" s="24" t="s">
        <v>16</v>
      </c>
      <c r="B36" s="71">
        <v>902</v>
      </c>
      <c r="C36" s="72" t="s">
        <v>88</v>
      </c>
      <c r="D36" s="72" t="s">
        <v>90</v>
      </c>
      <c r="E36" s="163" t="s">
        <v>127</v>
      </c>
      <c r="F36" s="74"/>
      <c r="G36" s="43">
        <f>G37+G39+G43+G47+G53+G56+G50+G59+G41</f>
        <v>2111</v>
      </c>
      <c r="H36" s="43">
        <f t="shared" ref="H36" si="12">H37+H39+H43+H47+H53+H56+H50+H59+H41</f>
        <v>2039.4999999999998</v>
      </c>
      <c r="I36" s="207">
        <f t="shared" si="1"/>
        <v>96.612979630506857</v>
      </c>
    </row>
    <row r="37" spans="1:9" ht="40.5" x14ac:dyDescent="0.25">
      <c r="A37" s="24" t="s">
        <v>24</v>
      </c>
      <c r="B37" s="203">
        <v>902</v>
      </c>
      <c r="C37" s="204" t="s">
        <v>88</v>
      </c>
      <c r="D37" s="204" t="s">
        <v>90</v>
      </c>
      <c r="E37" s="162" t="s">
        <v>128</v>
      </c>
      <c r="F37" s="206"/>
      <c r="G37" s="43">
        <f>G38</f>
        <v>28.2</v>
      </c>
      <c r="H37" s="43">
        <f t="shared" ref="H37" si="13">H38</f>
        <v>28.2</v>
      </c>
      <c r="I37" s="207">
        <f t="shared" si="1"/>
        <v>100</v>
      </c>
    </row>
    <row r="38" spans="1:9" ht="15.75" x14ac:dyDescent="0.25">
      <c r="A38" s="21" t="s">
        <v>15</v>
      </c>
      <c r="B38" s="61">
        <v>902</v>
      </c>
      <c r="C38" s="62" t="s">
        <v>88</v>
      </c>
      <c r="D38" s="62" t="s">
        <v>90</v>
      </c>
      <c r="E38" s="6" t="s">
        <v>128</v>
      </c>
      <c r="F38" s="74">
        <v>800</v>
      </c>
      <c r="G38" s="58">
        <v>28.2</v>
      </c>
      <c r="H38" s="58">
        <v>28.2</v>
      </c>
      <c r="I38" s="207">
        <f t="shared" si="1"/>
        <v>100</v>
      </c>
    </row>
    <row r="39" spans="1:9" ht="54" x14ac:dyDescent="0.25">
      <c r="A39" s="24" t="s">
        <v>31</v>
      </c>
      <c r="B39" s="160">
        <v>902</v>
      </c>
      <c r="C39" s="161" t="s">
        <v>88</v>
      </c>
      <c r="D39" s="161" t="s">
        <v>90</v>
      </c>
      <c r="E39" s="162" t="s">
        <v>129</v>
      </c>
      <c r="F39" s="157"/>
      <c r="G39" s="126">
        <f>G40</f>
        <v>95</v>
      </c>
      <c r="H39" s="126">
        <f t="shared" ref="H39" si="14">H40</f>
        <v>77.8</v>
      </c>
      <c r="I39" s="207">
        <f t="shared" si="1"/>
        <v>81.89473684210526</v>
      </c>
    </row>
    <row r="40" spans="1:9" ht="15.75" x14ac:dyDescent="0.25">
      <c r="A40" s="21" t="s">
        <v>15</v>
      </c>
      <c r="B40" s="61">
        <v>902</v>
      </c>
      <c r="C40" s="62" t="s">
        <v>88</v>
      </c>
      <c r="D40" s="62" t="s">
        <v>90</v>
      </c>
      <c r="E40" s="6" t="s">
        <v>129</v>
      </c>
      <c r="F40" s="74">
        <v>800</v>
      </c>
      <c r="G40" s="58">
        <v>95</v>
      </c>
      <c r="H40" s="58">
        <v>77.8</v>
      </c>
      <c r="I40" s="207">
        <f t="shared" si="1"/>
        <v>81.89473684210526</v>
      </c>
    </row>
    <row r="41" spans="1:9" ht="69" customHeight="1" x14ac:dyDescent="0.25">
      <c r="A41" s="24" t="s">
        <v>451</v>
      </c>
      <c r="B41" s="160">
        <v>902</v>
      </c>
      <c r="C41" s="161" t="s">
        <v>88</v>
      </c>
      <c r="D41" s="161" t="s">
        <v>90</v>
      </c>
      <c r="E41" s="162" t="s">
        <v>450</v>
      </c>
      <c r="F41" s="157"/>
      <c r="G41" s="49">
        <f>G42</f>
        <v>103.5</v>
      </c>
      <c r="H41" s="49">
        <f t="shared" ref="H41" si="15">H42</f>
        <v>103.5</v>
      </c>
      <c r="I41" s="207">
        <f t="shared" si="1"/>
        <v>100</v>
      </c>
    </row>
    <row r="42" spans="1:9" ht="90" x14ac:dyDescent="0.25">
      <c r="A42" s="21" t="s">
        <v>22</v>
      </c>
      <c r="B42" s="313">
        <v>902</v>
      </c>
      <c r="C42" s="314" t="s">
        <v>88</v>
      </c>
      <c r="D42" s="314" t="s">
        <v>90</v>
      </c>
      <c r="E42" s="6" t="s">
        <v>450</v>
      </c>
      <c r="F42" s="206">
        <v>100</v>
      </c>
      <c r="G42" s="58">
        <v>103.5</v>
      </c>
      <c r="H42" s="58">
        <v>103.5</v>
      </c>
      <c r="I42" s="207">
        <f t="shared" si="1"/>
        <v>100</v>
      </c>
    </row>
    <row r="43" spans="1:9" ht="54" x14ac:dyDescent="0.25">
      <c r="A43" s="24" t="s">
        <v>256</v>
      </c>
      <c r="B43" s="67">
        <v>902</v>
      </c>
      <c r="C43" s="68" t="s">
        <v>88</v>
      </c>
      <c r="D43" s="68" t="s">
        <v>90</v>
      </c>
      <c r="E43" s="162" t="s">
        <v>133</v>
      </c>
      <c r="F43" s="64"/>
      <c r="G43" s="49">
        <f>G44+G45+G46</f>
        <v>294.2</v>
      </c>
      <c r="H43" s="49">
        <f t="shared" ref="H43" si="16">H44+H45+H46</f>
        <v>294.2</v>
      </c>
      <c r="I43" s="207">
        <f t="shared" si="1"/>
        <v>100</v>
      </c>
    </row>
    <row r="44" spans="1:9" ht="90" x14ac:dyDescent="0.25">
      <c r="A44" s="21" t="s">
        <v>22</v>
      </c>
      <c r="B44" s="61">
        <v>902</v>
      </c>
      <c r="C44" s="62" t="s">
        <v>88</v>
      </c>
      <c r="D44" s="62" t="s">
        <v>90</v>
      </c>
      <c r="E44" s="6" t="s">
        <v>133</v>
      </c>
      <c r="F44" s="74">
        <v>100</v>
      </c>
      <c r="G44" s="58">
        <v>294.2</v>
      </c>
      <c r="H44" s="58">
        <v>294.2</v>
      </c>
      <c r="I44" s="207">
        <f t="shared" si="1"/>
        <v>100</v>
      </c>
    </row>
    <row r="45" spans="1:9" ht="39" x14ac:dyDescent="0.25">
      <c r="A45" s="21" t="s">
        <v>17</v>
      </c>
      <c r="B45" s="61">
        <v>902</v>
      </c>
      <c r="C45" s="62" t="s">
        <v>88</v>
      </c>
      <c r="D45" s="62" t="s">
        <v>90</v>
      </c>
      <c r="E45" s="6" t="s">
        <v>133</v>
      </c>
      <c r="F45" s="74">
        <v>200</v>
      </c>
      <c r="G45" s="58"/>
      <c r="H45" s="58"/>
      <c r="I45" s="207"/>
    </row>
    <row r="46" spans="1:9" ht="26.25" x14ac:dyDescent="0.25">
      <c r="A46" s="284" t="s">
        <v>61</v>
      </c>
      <c r="B46" s="285">
        <v>902</v>
      </c>
      <c r="C46" s="286" t="s">
        <v>88</v>
      </c>
      <c r="D46" s="286" t="s">
        <v>90</v>
      </c>
      <c r="E46" s="6" t="s">
        <v>133</v>
      </c>
      <c r="F46" s="206">
        <v>300</v>
      </c>
      <c r="G46" s="58"/>
      <c r="H46" s="58"/>
      <c r="I46" s="207"/>
    </row>
    <row r="47" spans="1:9" ht="40.5" x14ac:dyDescent="0.25">
      <c r="A47" s="24" t="s">
        <v>257</v>
      </c>
      <c r="B47" s="71">
        <v>902</v>
      </c>
      <c r="C47" s="72" t="s">
        <v>88</v>
      </c>
      <c r="D47" s="72" t="s">
        <v>90</v>
      </c>
      <c r="E47" s="163" t="s">
        <v>135</v>
      </c>
      <c r="F47" s="74"/>
      <c r="G47" s="43">
        <f>G48+G49</f>
        <v>686.7</v>
      </c>
      <c r="H47" s="43">
        <f t="shared" ref="H47" si="17">H48+H49</f>
        <v>683.9</v>
      </c>
      <c r="I47" s="207">
        <f t="shared" si="1"/>
        <v>99.592252803261971</v>
      </c>
    </row>
    <row r="48" spans="1:9" ht="77.25" x14ac:dyDescent="0.25">
      <c r="A48" s="21" t="s">
        <v>25</v>
      </c>
      <c r="B48" s="61">
        <v>902</v>
      </c>
      <c r="C48" s="62" t="s">
        <v>88</v>
      </c>
      <c r="D48" s="62" t="s">
        <v>90</v>
      </c>
      <c r="E48" s="6" t="s">
        <v>135</v>
      </c>
      <c r="F48" s="74">
        <v>100</v>
      </c>
      <c r="G48" s="58">
        <v>648.20000000000005</v>
      </c>
      <c r="H48" s="58">
        <v>648.1</v>
      </c>
      <c r="I48" s="207">
        <f t="shared" si="1"/>
        <v>99.98457266275841</v>
      </c>
    </row>
    <row r="49" spans="1:9" ht="39" x14ac:dyDescent="0.25">
      <c r="A49" s="21" t="s">
        <v>17</v>
      </c>
      <c r="B49" s="61">
        <v>902</v>
      </c>
      <c r="C49" s="62" t="s">
        <v>88</v>
      </c>
      <c r="D49" s="62" t="s">
        <v>90</v>
      </c>
      <c r="E49" s="6" t="s">
        <v>135</v>
      </c>
      <c r="F49" s="74">
        <v>200</v>
      </c>
      <c r="G49" s="58">
        <v>38.5</v>
      </c>
      <c r="H49" s="58">
        <v>35.799999999999997</v>
      </c>
      <c r="I49" s="207">
        <f t="shared" si="1"/>
        <v>92.987012987012989</v>
      </c>
    </row>
    <row r="50" spans="1:9" ht="54" x14ac:dyDescent="0.25">
      <c r="A50" s="24" t="s">
        <v>436</v>
      </c>
      <c r="B50" s="203">
        <v>902</v>
      </c>
      <c r="C50" s="204" t="s">
        <v>88</v>
      </c>
      <c r="D50" s="204" t="s">
        <v>90</v>
      </c>
      <c r="E50" s="205" t="s">
        <v>135</v>
      </c>
      <c r="F50" s="206"/>
      <c r="G50" s="43">
        <f>G51+G52</f>
        <v>221.6</v>
      </c>
      <c r="H50" s="43">
        <f t="shared" ref="H50" si="18">H51+H52</f>
        <v>170.1</v>
      </c>
      <c r="I50" s="207">
        <f t="shared" si="1"/>
        <v>76.759927797833939</v>
      </c>
    </row>
    <row r="51" spans="1:9" ht="77.25" x14ac:dyDescent="0.25">
      <c r="A51" s="21" t="s">
        <v>25</v>
      </c>
      <c r="B51" s="313">
        <v>902</v>
      </c>
      <c r="C51" s="314" t="s">
        <v>88</v>
      </c>
      <c r="D51" s="314" t="s">
        <v>90</v>
      </c>
      <c r="E51" s="6" t="s">
        <v>135</v>
      </c>
      <c r="F51" s="206">
        <v>100</v>
      </c>
      <c r="G51" s="58">
        <v>8.6</v>
      </c>
      <c r="H51" s="58">
        <v>8.6</v>
      </c>
      <c r="I51" s="207">
        <f t="shared" si="1"/>
        <v>100</v>
      </c>
    </row>
    <row r="52" spans="1:9" ht="39" x14ac:dyDescent="0.25">
      <c r="A52" s="21" t="s">
        <v>17</v>
      </c>
      <c r="B52" s="313">
        <v>902</v>
      </c>
      <c r="C52" s="314" t="s">
        <v>88</v>
      </c>
      <c r="D52" s="314" t="s">
        <v>90</v>
      </c>
      <c r="E52" s="6" t="s">
        <v>135</v>
      </c>
      <c r="F52" s="206">
        <v>200</v>
      </c>
      <c r="G52" s="58">
        <v>213</v>
      </c>
      <c r="H52" s="58">
        <v>161.5</v>
      </c>
      <c r="I52" s="207">
        <f t="shared" si="1"/>
        <v>75.821596244131456</v>
      </c>
    </row>
    <row r="53" spans="1:9" ht="81" x14ac:dyDescent="0.25">
      <c r="A53" s="24" t="s">
        <v>258</v>
      </c>
      <c r="B53" s="67">
        <v>902</v>
      </c>
      <c r="C53" s="68" t="s">
        <v>88</v>
      </c>
      <c r="D53" s="68" t="s">
        <v>90</v>
      </c>
      <c r="E53" s="162" t="s">
        <v>136</v>
      </c>
      <c r="F53" s="64"/>
      <c r="G53" s="49">
        <f>G54+G55</f>
        <v>315.60000000000002</v>
      </c>
      <c r="H53" s="49">
        <f t="shared" ref="H53" si="19">H54+H55</f>
        <v>315.60000000000002</v>
      </c>
      <c r="I53" s="207">
        <f t="shared" si="1"/>
        <v>100</v>
      </c>
    </row>
    <row r="54" spans="1:9" ht="77.25" x14ac:dyDescent="0.25">
      <c r="A54" s="21" t="s">
        <v>25</v>
      </c>
      <c r="B54" s="61">
        <v>902</v>
      </c>
      <c r="C54" s="62" t="s">
        <v>88</v>
      </c>
      <c r="D54" s="62" t="s">
        <v>90</v>
      </c>
      <c r="E54" s="6" t="s">
        <v>136</v>
      </c>
      <c r="F54" s="74">
        <v>100</v>
      </c>
      <c r="G54" s="58">
        <v>315.60000000000002</v>
      </c>
      <c r="H54" s="58">
        <v>315.60000000000002</v>
      </c>
      <c r="I54" s="207">
        <f t="shared" si="1"/>
        <v>100</v>
      </c>
    </row>
    <row r="55" spans="1:9" ht="39" x14ac:dyDescent="0.25">
      <c r="A55" s="21" t="s">
        <v>17</v>
      </c>
      <c r="B55" s="61">
        <v>902</v>
      </c>
      <c r="C55" s="62" t="s">
        <v>88</v>
      </c>
      <c r="D55" s="62" t="s">
        <v>90</v>
      </c>
      <c r="E55" s="6" t="s">
        <v>136</v>
      </c>
      <c r="F55" s="74">
        <v>200</v>
      </c>
      <c r="G55" s="58"/>
      <c r="H55" s="58"/>
      <c r="I55" s="207"/>
    </row>
    <row r="56" spans="1:9" ht="81" x14ac:dyDescent="0.25">
      <c r="A56" s="159" t="s">
        <v>259</v>
      </c>
      <c r="B56" s="67">
        <v>902</v>
      </c>
      <c r="C56" s="68" t="s">
        <v>88</v>
      </c>
      <c r="D56" s="68" t="s">
        <v>90</v>
      </c>
      <c r="E56" s="162" t="s">
        <v>137</v>
      </c>
      <c r="F56" s="64"/>
      <c r="G56" s="49">
        <f>G57+G58</f>
        <v>336.2</v>
      </c>
      <c r="H56" s="49">
        <f t="shared" ref="H56" si="20">H57+H58</f>
        <v>336.2</v>
      </c>
      <c r="I56" s="207">
        <f t="shared" si="1"/>
        <v>100</v>
      </c>
    </row>
    <row r="57" spans="1:9" ht="77.25" x14ac:dyDescent="0.25">
      <c r="A57" s="21" t="s">
        <v>25</v>
      </c>
      <c r="B57" s="61">
        <v>902</v>
      </c>
      <c r="C57" s="62" t="s">
        <v>88</v>
      </c>
      <c r="D57" s="62" t="s">
        <v>90</v>
      </c>
      <c r="E57" s="6" t="s">
        <v>137</v>
      </c>
      <c r="F57" s="74">
        <v>100</v>
      </c>
      <c r="G57" s="13">
        <v>7.2</v>
      </c>
      <c r="H57" s="13">
        <v>7.2</v>
      </c>
      <c r="I57" s="207">
        <f t="shared" si="1"/>
        <v>100</v>
      </c>
    </row>
    <row r="58" spans="1:9" ht="39" x14ac:dyDescent="0.25">
      <c r="A58" s="21" t="s">
        <v>17</v>
      </c>
      <c r="B58" s="61">
        <v>902</v>
      </c>
      <c r="C58" s="62" t="s">
        <v>88</v>
      </c>
      <c r="D58" s="62" t="s">
        <v>90</v>
      </c>
      <c r="E58" s="6" t="s">
        <v>137</v>
      </c>
      <c r="F58" s="74">
        <v>200</v>
      </c>
      <c r="G58" s="58">
        <v>329</v>
      </c>
      <c r="H58" s="58">
        <v>329</v>
      </c>
      <c r="I58" s="207">
        <f t="shared" si="1"/>
        <v>100</v>
      </c>
    </row>
    <row r="59" spans="1:9" ht="67.5" x14ac:dyDescent="0.25">
      <c r="A59" s="24" t="s">
        <v>446</v>
      </c>
      <c r="B59" s="203">
        <v>902</v>
      </c>
      <c r="C59" s="204" t="s">
        <v>88</v>
      </c>
      <c r="D59" s="204" t="s">
        <v>90</v>
      </c>
      <c r="E59" s="205" t="s">
        <v>447</v>
      </c>
      <c r="F59" s="206"/>
      <c r="G59" s="43">
        <f>G60</f>
        <v>30</v>
      </c>
      <c r="H59" s="43">
        <f t="shared" ref="H59" si="21">H60</f>
        <v>30</v>
      </c>
      <c r="I59" s="207">
        <f t="shared" si="1"/>
        <v>100</v>
      </c>
    </row>
    <row r="60" spans="1:9" ht="39" x14ac:dyDescent="0.25">
      <c r="A60" s="21" t="s">
        <v>17</v>
      </c>
      <c r="B60" s="313">
        <v>902</v>
      </c>
      <c r="C60" s="314" t="s">
        <v>88</v>
      </c>
      <c r="D60" s="314" t="s">
        <v>90</v>
      </c>
      <c r="E60" s="6" t="s">
        <v>448</v>
      </c>
      <c r="F60" s="206">
        <v>200</v>
      </c>
      <c r="G60" s="58">
        <v>30</v>
      </c>
      <c r="H60" s="58">
        <v>30</v>
      </c>
      <c r="I60" s="207">
        <f t="shared" si="1"/>
        <v>100</v>
      </c>
    </row>
    <row r="61" spans="1:9" ht="15.75" x14ac:dyDescent="0.25">
      <c r="A61" s="22" t="s">
        <v>271</v>
      </c>
      <c r="B61" s="203">
        <v>902</v>
      </c>
      <c r="C61" s="204" t="s">
        <v>88</v>
      </c>
      <c r="D61" s="204" t="s">
        <v>94</v>
      </c>
      <c r="E61" s="205"/>
      <c r="F61" s="206"/>
      <c r="G61" s="43">
        <f>G62</f>
        <v>0</v>
      </c>
      <c r="H61" s="43">
        <f t="shared" ref="H61:H63" si="22">H62</f>
        <v>0</v>
      </c>
      <c r="I61" s="207">
        <v>0</v>
      </c>
    </row>
    <row r="62" spans="1:9" s="4" customFormat="1" ht="40.5" x14ac:dyDescent="0.25">
      <c r="A62" s="24" t="s">
        <v>16</v>
      </c>
      <c r="B62" s="203">
        <v>902</v>
      </c>
      <c r="C62" s="204" t="s">
        <v>88</v>
      </c>
      <c r="D62" s="204" t="s">
        <v>94</v>
      </c>
      <c r="E62" s="205" t="s">
        <v>127</v>
      </c>
      <c r="F62" s="206"/>
      <c r="G62" s="43">
        <f>G63</f>
        <v>0</v>
      </c>
      <c r="H62" s="43">
        <f t="shared" si="22"/>
        <v>0</v>
      </c>
      <c r="I62" s="207">
        <v>0</v>
      </c>
    </row>
    <row r="63" spans="1:9" ht="77.25" x14ac:dyDescent="0.25">
      <c r="A63" s="21" t="s">
        <v>324</v>
      </c>
      <c r="B63" s="182">
        <v>902</v>
      </c>
      <c r="C63" s="183" t="s">
        <v>88</v>
      </c>
      <c r="D63" s="183" t="s">
        <v>94</v>
      </c>
      <c r="E63" s="6" t="s">
        <v>272</v>
      </c>
      <c r="F63" s="186"/>
      <c r="G63" s="58">
        <f>G64</f>
        <v>0</v>
      </c>
      <c r="H63" s="58">
        <f t="shared" si="22"/>
        <v>0</v>
      </c>
      <c r="I63" s="207">
        <v>0</v>
      </c>
    </row>
    <row r="64" spans="1:9" ht="39" x14ac:dyDescent="0.25">
      <c r="A64" s="21" t="s">
        <v>17</v>
      </c>
      <c r="B64" s="190">
        <v>902</v>
      </c>
      <c r="C64" s="191" t="s">
        <v>88</v>
      </c>
      <c r="D64" s="191" t="s">
        <v>94</v>
      </c>
      <c r="E64" s="192" t="s">
        <v>273</v>
      </c>
      <c r="F64" s="42">
        <v>200</v>
      </c>
      <c r="G64" s="58"/>
      <c r="H64" s="58"/>
      <c r="I64" s="207"/>
    </row>
    <row r="65" spans="1:9" ht="15.75" x14ac:dyDescent="0.25">
      <c r="A65" s="22" t="s">
        <v>26</v>
      </c>
      <c r="B65" s="71">
        <v>902</v>
      </c>
      <c r="C65" s="72" t="s">
        <v>88</v>
      </c>
      <c r="D65" s="72">
        <v>11</v>
      </c>
      <c r="E65" s="73"/>
      <c r="F65" s="74"/>
      <c r="G65" s="43">
        <f>G66</f>
        <v>65.099999999999994</v>
      </c>
      <c r="H65" s="43">
        <f t="shared" ref="H65:H67" si="23">H66</f>
        <v>0</v>
      </c>
      <c r="I65" s="207">
        <f t="shared" si="1"/>
        <v>0</v>
      </c>
    </row>
    <row r="66" spans="1:9" ht="40.5" x14ac:dyDescent="0.25">
      <c r="A66" s="24" t="s">
        <v>16</v>
      </c>
      <c r="B66" s="61">
        <v>902</v>
      </c>
      <c r="C66" s="62" t="s">
        <v>88</v>
      </c>
      <c r="D66" s="62">
        <v>11</v>
      </c>
      <c r="E66" s="163" t="s">
        <v>127</v>
      </c>
      <c r="F66" s="74"/>
      <c r="G66" s="54">
        <f>G67</f>
        <v>65.099999999999994</v>
      </c>
      <c r="H66" s="54">
        <f t="shared" si="23"/>
        <v>0</v>
      </c>
      <c r="I66" s="207">
        <f t="shared" si="1"/>
        <v>0</v>
      </c>
    </row>
    <row r="67" spans="1:9" ht="26.25" x14ac:dyDescent="0.25">
      <c r="A67" s="20" t="s">
        <v>27</v>
      </c>
      <c r="B67" s="61">
        <v>902</v>
      </c>
      <c r="C67" s="62" t="s">
        <v>88</v>
      </c>
      <c r="D67" s="62">
        <v>11</v>
      </c>
      <c r="E67" s="162" t="s">
        <v>278</v>
      </c>
      <c r="F67" s="74"/>
      <c r="G67" s="54">
        <f>G68</f>
        <v>65.099999999999994</v>
      </c>
      <c r="H67" s="54">
        <f t="shared" si="23"/>
        <v>0</v>
      </c>
      <c r="I67" s="207">
        <f t="shared" si="1"/>
        <v>0</v>
      </c>
    </row>
    <row r="68" spans="1:9" ht="15.75" x14ac:dyDescent="0.25">
      <c r="A68" s="21" t="s">
        <v>15</v>
      </c>
      <c r="B68" s="61">
        <v>902</v>
      </c>
      <c r="C68" s="62" t="s">
        <v>88</v>
      </c>
      <c r="D68" s="62">
        <v>11</v>
      </c>
      <c r="E68" s="6" t="s">
        <v>278</v>
      </c>
      <c r="F68" s="74">
        <v>800</v>
      </c>
      <c r="G68" s="54">
        <v>65.099999999999994</v>
      </c>
      <c r="H68" s="54">
        <v>0</v>
      </c>
      <c r="I68" s="207">
        <f t="shared" si="1"/>
        <v>0</v>
      </c>
    </row>
    <row r="69" spans="1:9" ht="39" x14ac:dyDescent="0.25">
      <c r="A69" s="22" t="s">
        <v>28</v>
      </c>
      <c r="B69" s="71">
        <v>902</v>
      </c>
      <c r="C69" s="72" t="s">
        <v>88</v>
      </c>
      <c r="D69" s="72">
        <v>13</v>
      </c>
      <c r="E69" s="73"/>
      <c r="F69" s="74"/>
      <c r="G69" s="43">
        <f>G70+G88+G93+G97+G101+G109+G105</f>
        <v>3329.3</v>
      </c>
      <c r="H69" s="43">
        <f t="shared" ref="H69" si="24">H70+H88+H93+H97+H101+H109+H105</f>
        <v>2118.1</v>
      </c>
      <c r="I69" s="207">
        <f t="shared" si="1"/>
        <v>63.619980176012966</v>
      </c>
    </row>
    <row r="70" spans="1:9" ht="40.5" x14ac:dyDescent="0.25">
      <c r="A70" s="24" t="s">
        <v>16</v>
      </c>
      <c r="B70" s="61">
        <v>902</v>
      </c>
      <c r="C70" s="62" t="s">
        <v>88</v>
      </c>
      <c r="D70" s="62">
        <v>13</v>
      </c>
      <c r="E70" s="163" t="s">
        <v>127</v>
      </c>
      <c r="F70" s="74"/>
      <c r="G70" s="43">
        <f>G71+G76+G78+G83+G86+G74+G81</f>
        <v>3151</v>
      </c>
      <c r="H70" s="43">
        <f t="shared" ref="H70" si="25">H71+H76+H78+H83+H86+H74+H81</f>
        <v>1957.3999999999999</v>
      </c>
      <c r="I70" s="207">
        <f t="shared" ref="I70:I133" si="26">H70/G70*100</f>
        <v>62.119961916851786</v>
      </c>
    </row>
    <row r="71" spans="1:9" ht="121.5" x14ac:dyDescent="0.25">
      <c r="A71" s="159" t="s">
        <v>264</v>
      </c>
      <c r="B71" s="61">
        <v>902</v>
      </c>
      <c r="C71" s="62" t="s">
        <v>88</v>
      </c>
      <c r="D71" s="62">
        <v>13</v>
      </c>
      <c r="E71" s="162" t="s">
        <v>139</v>
      </c>
      <c r="F71" s="74"/>
      <c r="G71" s="226">
        <f>G72+G73</f>
        <v>1373.8</v>
      </c>
      <c r="H71" s="226">
        <f t="shared" ref="H71" si="27">H72+H73</f>
        <v>1373.8</v>
      </c>
      <c r="I71" s="207">
        <f t="shared" si="26"/>
        <v>100</v>
      </c>
    </row>
    <row r="72" spans="1:9" ht="90" x14ac:dyDescent="0.25">
      <c r="A72" s="21" t="s">
        <v>22</v>
      </c>
      <c r="B72" s="61">
        <v>902</v>
      </c>
      <c r="C72" s="62" t="s">
        <v>88</v>
      </c>
      <c r="D72" s="62">
        <v>13</v>
      </c>
      <c r="E72" s="6" t="s">
        <v>140</v>
      </c>
      <c r="F72" s="74">
        <v>100</v>
      </c>
      <c r="G72" s="54">
        <v>1154.7</v>
      </c>
      <c r="H72" s="54">
        <v>1154.7</v>
      </c>
      <c r="I72" s="207">
        <f t="shared" si="26"/>
        <v>100</v>
      </c>
    </row>
    <row r="73" spans="1:9" ht="39" x14ac:dyDescent="0.25">
      <c r="A73" s="21" t="s">
        <v>17</v>
      </c>
      <c r="B73" s="61">
        <v>902</v>
      </c>
      <c r="C73" s="62" t="s">
        <v>88</v>
      </c>
      <c r="D73" s="62">
        <v>13</v>
      </c>
      <c r="E73" s="6" t="s">
        <v>140</v>
      </c>
      <c r="F73" s="74">
        <v>200</v>
      </c>
      <c r="G73" s="54">
        <v>219.1</v>
      </c>
      <c r="H73" s="54">
        <v>219.1</v>
      </c>
      <c r="I73" s="207">
        <f t="shared" si="26"/>
        <v>100</v>
      </c>
    </row>
    <row r="74" spans="1:9" ht="40.5" x14ac:dyDescent="0.25">
      <c r="A74" s="24" t="s">
        <v>24</v>
      </c>
      <c r="B74" s="160">
        <v>902</v>
      </c>
      <c r="C74" s="161" t="s">
        <v>88</v>
      </c>
      <c r="D74" s="161" t="s">
        <v>100</v>
      </c>
      <c r="E74" s="162" t="s">
        <v>128</v>
      </c>
      <c r="F74" s="157"/>
      <c r="G74" s="226">
        <f>G75</f>
        <v>0</v>
      </c>
      <c r="H74" s="226">
        <f t="shared" ref="H74" si="28">H75</f>
        <v>0</v>
      </c>
      <c r="I74" s="207">
        <v>0</v>
      </c>
    </row>
    <row r="75" spans="1:9" ht="15.75" x14ac:dyDescent="0.25">
      <c r="A75" s="21" t="s">
        <v>15</v>
      </c>
      <c r="B75" s="313">
        <v>902</v>
      </c>
      <c r="C75" s="314" t="s">
        <v>88</v>
      </c>
      <c r="D75" s="314" t="s">
        <v>100</v>
      </c>
      <c r="E75" s="6" t="s">
        <v>128</v>
      </c>
      <c r="F75" s="206">
        <v>800</v>
      </c>
      <c r="G75" s="54"/>
      <c r="H75" s="54"/>
      <c r="I75" s="207"/>
    </row>
    <row r="76" spans="1:9" ht="54" x14ac:dyDescent="0.25">
      <c r="A76" s="24" t="s">
        <v>29</v>
      </c>
      <c r="B76" s="160">
        <v>902</v>
      </c>
      <c r="C76" s="161" t="s">
        <v>88</v>
      </c>
      <c r="D76" s="161">
        <v>13</v>
      </c>
      <c r="E76" s="162" t="s">
        <v>141</v>
      </c>
      <c r="F76" s="157"/>
      <c r="G76" s="49">
        <f>G77</f>
        <v>158.5</v>
      </c>
      <c r="H76" s="49">
        <f t="shared" ref="H76" si="29">H77</f>
        <v>158.5</v>
      </c>
      <c r="I76" s="207">
        <f t="shared" si="26"/>
        <v>100</v>
      </c>
    </row>
    <row r="77" spans="1:9" ht="39" x14ac:dyDescent="0.25">
      <c r="A77" s="21" t="s">
        <v>17</v>
      </c>
      <c r="B77" s="61">
        <v>902</v>
      </c>
      <c r="C77" s="62" t="s">
        <v>88</v>
      </c>
      <c r="D77" s="62">
        <v>13</v>
      </c>
      <c r="E77" s="6" t="s">
        <v>141</v>
      </c>
      <c r="F77" s="74">
        <v>200</v>
      </c>
      <c r="G77" s="54">
        <v>158.5</v>
      </c>
      <c r="H77" s="54">
        <v>158.5</v>
      </c>
      <c r="I77" s="207">
        <f t="shared" si="26"/>
        <v>100</v>
      </c>
    </row>
    <row r="78" spans="1:9" ht="15.75" x14ac:dyDescent="0.25">
      <c r="A78" s="24" t="s">
        <v>30</v>
      </c>
      <c r="B78" s="160">
        <v>902</v>
      </c>
      <c r="C78" s="161" t="s">
        <v>88</v>
      </c>
      <c r="D78" s="161">
        <v>13</v>
      </c>
      <c r="E78" s="162" t="s">
        <v>142</v>
      </c>
      <c r="F78" s="157"/>
      <c r="G78" s="49">
        <f>G79+G80</f>
        <v>255.79999999999998</v>
      </c>
      <c r="H78" s="49">
        <f t="shared" ref="H78" si="30">H79+H80</f>
        <v>255.79999999999998</v>
      </c>
      <c r="I78" s="207">
        <f t="shared" si="26"/>
        <v>100</v>
      </c>
    </row>
    <row r="79" spans="1:9" ht="39" x14ac:dyDescent="0.25">
      <c r="A79" s="21" t="s">
        <v>17</v>
      </c>
      <c r="B79" s="61">
        <v>902</v>
      </c>
      <c r="C79" s="62" t="s">
        <v>88</v>
      </c>
      <c r="D79" s="62">
        <v>13</v>
      </c>
      <c r="E79" s="6" t="s">
        <v>142</v>
      </c>
      <c r="F79" s="74">
        <v>200</v>
      </c>
      <c r="G79" s="58">
        <v>40.1</v>
      </c>
      <c r="H79" s="58">
        <v>40.1</v>
      </c>
      <c r="I79" s="207">
        <f t="shared" si="26"/>
        <v>100</v>
      </c>
    </row>
    <row r="80" spans="1:9" ht="26.25" x14ac:dyDescent="0.25">
      <c r="A80" s="21" t="s">
        <v>61</v>
      </c>
      <c r="B80" s="61">
        <v>902</v>
      </c>
      <c r="C80" s="62" t="s">
        <v>88</v>
      </c>
      <c r="D80" s="62" t="s">
        <v>100</v>
      </c>
      <c r="E80" s="6" t="s">
        <v>142</v>
      </c>
      <c r="F80" s="74">
        <v>300</v>
      </c>
      <c r="G80" s="58">
        <v>215.7</v>
      </c>
      <c r="H80" s="58">
        <v>215.7</v>
      </c>
      <c r="I80" s="207">
        <f t="shared" si="26"/>
        <v>100</v>
      </c>
    </row>
    <row r="81" spans="1:9" ht="54" x14ac:dyDescent="0.25">
      <c r="A81" s="159" t="s">
        <v>31</v>
      </c>
      <c r="B81" s="160">
        <v>902</v>
      </c>
      <c r="C81" s="161" t="s">
        <v>88</v>
      </c>
      <c r="D81" s="161" t="s">
        <v>100</v>
      </c>
      <c r="E81" s="162" t="s">
        <v>129</v>
      </c>
      <c r="F81" s="206"/>
      <c r="G81" s="49">
        <f>G82</f>
        <v>3</v>
      </c>
      <c r="H81" s="49">
        <f t="shared" ref="H81" si="31">H82</f>
        <v>3</v>
      </c>
      <c r="I81" s="207">
        <f t="shared" si="26"/>
        <v>100</v>
      </c>
    </row>
    <row r="82" spans="1:9" ht="15.75" x14ac:dyDescent="0.25">
      <c r="A82" s="21" t="s">
        <v>15</v>
      </c>
      <c r="B82" s="313">
        <v>902</v>
      </c>
      <c r="C82" s="314" t="s">
        <v>88</v>
      </c>
      <c r="D82" s="314" t="s">
        <v>100</v>
      </c>
      <c r="E82" s="6" t="s">
        <v>129</v>
      </c>
      <c r="F82" s="206">
        <v>800</v>
      </c>
      <c r="G82" s="58">
        <v>3</v>
      </c>
      <c r="H82" s="58">
        <v>3</v>
      </c>
      <c r="I82" s="207">
        <f t="shared" si="26"/>
        <v>100</v>
      </c>
    </row>
    <row r="83" spans="1:9" ht="40.5" x14ac:dyDescent="0.25">
      <c r="A83" s="24" t="s">
        <v>346</v>
      </c>
      <c r="B83" s="203">
        <v>902</v>
      </c>
      <c r="C83" s="204" t="s">
        <v>88</v>
      </c>
      <c r="D83" s="204" t="s">
        <v>100</v>
      </c>
      <c r="E83" s="205" t="s">
        <v>347</v>
      </c>
      <c r="F83" s="206"/>
      <c r="G83" s="43">
        <f>G85+G84</f>
        <v>254.6</v>
      </c>
      <c r="H83" s="43">
        <f t="shared" ref="H83" si="32">H85+H84</f>
        <v>166.3</v>
      </c>
      <c r="I83" s="207">
        <f t="shared" si="26"/>
        <v>65.31814611154752</v>
      </c>
    </row>
    <row r="84" spans="1:9" ht="39" x14ac:dyDescent="0.25">
      <c r="A84" s="21" t="s">
        <v>17</v>
      </c>
      <c r="B84" s="313">
        <v>902</v>
      </c>
      <c r="C84" s="314" t="s">
        <v>88</v>
      </c>
      <c r="D84" s="314">
        <v>13</v>
      </c>
      <c r="E84" s="6" t="s">
        <v>414</v>
      </c>
      <c r="F84" s="206">
        <v>200</v>
      </c>
      <c r="G84" s="58">
        <v>169.6</v>
      </c>
      <c r="H84" s="58">
        <v>110.2</v>
      </c>
      <c r="I84" s="207">
        <f t="shared" si="26"/>
        <v>64.976415094339629</v>
      </c>
    </row>
    <row r="85" spans="1:9" ht="15.75" x14ac:dyDescent="0.25">
      <c r="A85" s="21" t="s">
        <v>15</v>
      </c>
      <c r="B85" s="297">
        <v>902</v>
      </c>
      <c r="C85" s="298" t="s">
        <v>88</v>
      </c>
      <c r="D85" s="298" t="s">
        <v>100</v>
      </c>
      <c r="E85" s="6" t="s">
        <v>347</v>
      </c>
      <c r="F85" s="206">
        <v>800</v>
      </c>
      <c r="G85" s="58">
        <v>85</v>
      </c>
      <c r="H85" s="58">
        <v>56.1</v>
      </c>
      <c r="I85" s="207">
        <f t="shared" si="26"/>
        <v>66</v>
      </c>
    </row>
    <row r="86" spans="1:9" ht="15.75" x14ac:dyDescent="0.25">
      <c r="A86" s="24" t="s">
        <v>387</v>
      </c>
      <c r="B86" s="160">
        <v>902</v>
      </c>
      <c r="C86" s="161" t="s">
        <v>88</v>
      </c>
      <c r="D86" s="161" t="s">
        <v>100</v>
      </c>
      <c r="E86" s="162" t="s">
        <v>388</v>
      </c>
      <c r="F86" s="157"/>
      <c r="G86" s="49">
        <f>G87</f>
        <v>1105.3</v>
      </c>
      <c r="H86" s="49">
        <f t="shared" ref="H86" si="33">H87</f>
        <v>0</v>
      </c>
      <c r="I86" s="207">
        <f t="shared" si="26"/>
        <v>0</v>
      </c>
    </row>
    <row r="87" spans="1:9" ht="15.75" x14ac:dyDescent="0.25">
      <c r="A87" s="21" t="s">
        <v>15</v>
      </c>
      <c r="B87" s="313">
        <v>902</v>
      </c>
      <c r="C87" s="314" t="s">
        <v>88</v>
      </c>
      <c r="D87" s="314" t="s">
        <v>100</v>
      </c>
      <c r="E87" s="6" t="s">
        <v>388</v>
      </c>
      <c r="F87" s="206">
        <v>800</v>
      </c>
      <c r="G87" s="58">
        <v>1105.3</v>
      </c>
      <c r="H87" s="58">
        <v>0</v>
      </c>
      <c r="I87" s="207">
        <f t="shared" si="26"/>
        <v>0</v>
      </c>
    </row>
    <row r="88" spans="1:9" s="4" customFormat="1" ht="63.75" thickBot="1" x14ac:dyDescent="0.3">
      <c r="A88" s="199" t="s">
        <v>325</v>
      </c>
      <c r="B88" s="168">
        <v>902</v>
      </c>
      <c r="C88" s="169" t="s">
        <v>88</v>
      </c>
      <c r="D88" s="169">
        <v>13</v>
      </c>
      <c r="E88" s="163" t="s">
        <v>147</v>
      </c>
      <c r="F88" s="74"/>
      <c r="G88" s="43">
        <f>G89</f>
        <v>45</v>
      </c>
      <c r="H88" s="43">
        <f t="shared" ref="H88:H89" si="34">H89</f>
        <v>36.299999999999997</v>
      </c>
      <c r="I88" s="207">
        <f t="shared" si="26"/>
        <v>80.666666666666657</v>
      </c>
    </row>
    <row r="89" spans="1:9" ht="79.5" thickBot="1" x14ac:dyDescent="0.3">
      <c r="A89" s="199" t="s">
        <v>326</v>
      </c>
      <c r="B89" s="118">
        <v>902</v>
      </c>
      <c r="C89" s="169" t="s">
        <v>88</v>
      </c>
      <c r="D89" s="169" t="s">
        <v>100</v>
      </c>
      <c r="E89" s="163" t="s">
        <v>148</v>
      </c>
      <c r="F89" s="165"/>
      <c r="G89" s="43">
        <f>G90</f>
        <v>45</v>
      </c>
      <c r="H89" s="43">
        <f t="shared" si="34"/>
        <v>36.299999999999997</v>
      </c>
      <c r="I89" s="207">
        <f t="shared" si="26"/>
        <v>80.666666666666657</v>
      </c>
    </row>
    <row r="90" spans="1:9" ht="79.5" thickBot="1" x14ac:dyDescent="0.3">
      <c r="A90" s="277" t="s">
        <v>327</v>
      </c>
      <c r="B90" s="160">
        <v>902</v>
      </c>
      <c r="C90" s="161" t="s">
        <v>88</v>
      </c>
      <c r="D90" s="161">
        <v>13</v>
      </c>
      <c r="E90" s="162" t="s">
        <v>149</v>
      </c>
      <c r="F90" s="75"/>
      <c r="G90" s="58">
        <f>G91+G92</f>
        <v>45</v>
      </c>
      <c r="H90" s="58">
        <f t="shared" ref="H90" si="35">H91+H92</f>
        <v>36.299999999999997</v>
      </c>
      <c r="I90" s="207">
        <f t="shared" si="26"/>
        <v>80.666666666666657</v>
      </c>
    </row>
    <row r="91" spans="1:9" ht="39" x14ac:dyDescent="0.25">
      <c r="A91" s="154" t="s">
        <v>17</v>
      </c>
      <c r="B91" s="155">
        <v>902</v>
      </c>
      <c r="C91" s="156" t="s">
        <v>88</v>
      </c>
      <c r="D91" s="156">
        <v>13</v>
      </c>
      <c r="E91" s="6" t="s">
        <v>150</v>
      </c>
      <c r="F91" s="74">
        <v>200</v>
      </c>
      <c r="G91" s="58">
        <v>15</v>
      </c>
      <c r="H91" s="58">
        <v>6.3</v>
      </c>
      <c r="I91" s="207">
        <f t="shared" si="26"/>
        <v>42</v>
      </c>
    </row>
    <row r="92" spans="1:9" s="4" customFormat="1" ht="26.25" x14ac:dyDescent="0.25">
      <c r="A92" s="8" t="s">
        <v>61</v>
      </c>
      <c r="B92" s="209">
        <v>902</v>
      </c>
      <c r="C92" s="210" t="s">
        <v>88</v>
      </c>
      <c r="D92" s="210" t="s">
        <v>100</v>
      </c>
      <c r="E92" s="6" t="s">
        <v>286</v>
      </c>
      <c r="F92" s="206">
        <v>300</v>
      </c>
      <c r="G92" s="58">
        <v>30</v>
      </c>
      <c r="H92" s="58">
        <v>30</v>
      </c>
      <c r="I92" s="207">
        <f t="shared" si="26"/>
        <v>100</v>
      </c>
    </row>
    <row r="93" spans="1:9" s="4" customFormat="1" ht="94.5" x14ac:dyDescent="0.25">
      <c r="A93" s="31" t="s">
        <v>366</v>
      </c>
      <c r="B93" s="168">
        <v>902</v>
      </c>
      <c r="C93" s="169" t="s">
        <v>88</v>
      </c>
      <c r="D93" s="169">
        <v>13</v>
      </c>
      <c r="E93" s="163" t="s">
        <v>152</v>
      </c>
      <c r="F93" s="57"/>
      <c r="G93" s="227">
        <f>G94</f>
        <v>18.5</v>
      </c>
      <c r="H93" s="227">
        <f t="shared" ref="H93:H95" si="36">H94</f>
        <v>18.5</v>
      </c>
      <c r="I93" s="207">
        <f t="shared" si="26"/>
        <v>100</v>
      </c>
    </row>
    <row r="94" spans="1:9" s="7" customFormat="1" ht="141.75" x14ac:dyDescent="0.25">
      <c r="A94" s="113" t="s">
        <v>151</v>
      </c>
      <c r="B94" s="168">
        <v>902</v>
      </c>
      <c r="C94" s="169" t="s">
        <v>88</v>
      </c>
      <c r="D94" s="169" t="s">
        <v>100</v>
      </c>
      <c r="E94" s="163" t="s">
        <v>153</v>
      </c>
      <c r="F94" s="57"/>
      <c r="G94" s="227">
        <f>G95</f>
        <v>18.5</v>
      </c>
      <c r="H94" s="227">
        <f t="shared" si="36"/>
        <v>18.5</v>
      </c>
      <c r="I94" s="207">
        <f t="shared" si="26"/>
        <v>100</v>
      </c>
    </row>
    <row r="95" spans="1:9" s="7" customFormat="1" ht="54" x14ac:dyDescent="0.25">
      <c r="A95" s="159" t="s">
        <v>32</v>
      </c>
      <c r="B95" s="160">
        <v>902</v>
      </c>
      <c r="C95" s="161" t="s">
        <v>88</v>
      </c>
      <c r="D95" s="161">
        <v>13</v>
      </c>
      <c r="E95" s="162" t="s">
        <v>154</v>
      </c>
      <c r="F95" s="74"/>
      <c r="G95" s="58">
        <f>G96</f>
        <v>18.5</v>
      </c>
      <c r="H95" s="58">
        <f t="shared" si="36"/>
        <v>18.5</v>
      </c>
      <c r="I95" s="207">
        <f t="shared" si="26"/>
        <v>100</v>
      </c>
    </row>
    <row r="96" spans="1:9" ht="39.75" thickBot="1" x14ac:dyDescent="0.3">
      <c r="A96" s="154" t="s">
        <v>17</v>
      </c>
      <c r="B96" s="155">
        <v>902</v>
      </c>
      <c r="C96" s="156" t="s">
        <v>88</v>
      </c>
      <c r="D96" s="156">
        <v>13</v>
      </c>
      <c r="E96" s="6" t="s">
        <v>155</v>
      </c>
      <c r="F96" s="74">
        <v>200</v>
      </c>
      <c r="G96" s="58">
        <v>18.5</v>
      </c>
      <c r="H96" s="58">
        <v>18.5</v>
      </c>
      <c r="I96" s="207">
        <f t="shared" si="26"/>
        <v>100</v>
      </c>
    </row>
    <row r="97" spans="1:9" s="4" customFormat="1" ht="142.5" thickBot="1" x14ac:dyDescent="0.3">
      <c r="A97" s="320" t="s">
        <v>315</v>
      </c>
      <c r="B97" s="168">
        <v>902</v>
      </c>
      <c r="C97" s="169" t="s">
        <v>88</v>
      </c>
      <c r="D97" s="169">
        <v>13</v>
      </c>
      <c r="E97" s="163" t="s">
        <v>160</v>
      </c>
      <c r="F97" s="57"/>
      <c r="G97" s="227">
        <f>G98</f>
        <v>0</v>
      </c>
      <c r="H97" s="227">
        <f t="shared" ref="H97:H99" si="37">H98</f>
        <v>0</v>
      </c>
      <c r="I97" s="207">
        <v>0</v>
      </c>
    </row>
    <row r="98" spans="1:9" ht="63.75" thickBot="1" x14ac:dyDescent="0.3">
      <c r="A98" s="245" t="s">
        <v>316</v>
      </c>
      <c r="B98" s="168">
        <v>902</v>
      </c>
      <c r="C98" s="169" t="s">
        <v>88</v>
      </c>
      <c r="D98" s="169" t="s">
        <v>161</v>
      </c>
      <c r="E98" s="163" t="s">
        <v>162</v>
      </c>
      <c r="F98" s="57"/>
      <c r="G98" s="227">
        <f>G99</f>
        <v>0</v>
      </c>
      <c r="H98" s="227">
        <f t="shared" si="37"/>
        <v>0</v>
      </c>
      <c r="I98" s="207">
        <v>0</v>
      </c>
    </row>
    <row r="99" spans="1:9" ht="63.75" thickBot="1" x14ac:dyDescent="0.3">
      <c r="A99" s="246" t="s">
        <v>317</v>
      </c>
      <c r="B99" s="160">
        <v>902</v>
      </c>
      <c r="C99" s="161" t="s">
        <v>88</v>
      </c>
      <c r="D99" s="161">
        <v>13</v>
      </c>
      <c r="E99" s="162" t="s">
        <v>163</v>
      </c>
      <c r="F99" s="74"/>
      <c r="G99" s="58">
        <f>G100</f>
        <v>0</v>
      </c>
      <c r="H99" s="58">
        <f t="shared" si="37"/>
        <v>0</v>
      </c>
      <c r="I99" s="207">
        <v>0</v>
      </c>
    </row>
    <row r="100" spans="1:9" ht="39" x14ac:dyDescent="0.25">
      <c r="A100" s="154" t="s">
        <v>17</v>
      </c>
      <c r="B100" s="155">
        <v>902</v>
      </c>
      <c r="C100" s="156" t="s">
        <v>88</v>
      </c>
      <c r="D100" s="156">
        <v>13</v>
      </c>
      <c r="E100" s="6" t="s">
        <v>164</v>
      </c>
      <c r="F100" s="74">
        <v>200</v>
      </c>
      <c r="G100" s="58">
        <v>0</v>
      </c>
      <c r="H100" s="58"/>
      <c r="I100" s="207"/>
    </row>
    <row r="101" spans="1:9" s="4" customFormat="1" ht="63" x14ac:dyDescent="0.25">
      <c r="A101" s="113" t="s">
        <v>337</v>
      </c>
      <c r="B101" s="168">
        <v>902</v>
      </c>
      <c r="C101" s="169" t="s">
        <v>88</v>
      </c>
      <c r="D101" s="169">
        <v>13</v>
      </c>
      <c r="E101" s="163" t="s">
        <v>166</v>
      </c>
      <c r="F101" s="57"/>
      <c r="G101" s="227">
        <f>G102</f>
        <v>13</v>
      </c>
      <c r="H101" s="227">
        <f t="shared" ref="H101:H103" si="38">H102</f>
        <v>4.0999999999999996</v>
      </c>
      <c r="I101" s="207">
        <f t="shared" si="26"/>
        <v>31.538461538461537</v>
      </c>
    </row>
    <row r="102" spans="1:9" ht="94.5" x14ac:dyDescent="0.25">
      <c r="A102" s="113" t="s">
        <v>165</v>
      </c>
      <c r="B102" s="168">
        <v>902</v>
      </c>
      <c r="C102" s="169" t="s">
        <v>88</v>
      </c>
      <c r="D102" s="169" t="s">
        <v>100</v>
      </c>
      <c r="E102" s="163" t="s">
        <v>167</v>
      </c>
      <c r="F102" s="57"/>
      <c r="G102" s="227">
        <f>G103</f>
        <v>13</v>
      </c>
      <c r="H102" s="227">
        <f t="shared" si="38"/>
        <v>4.0999999999999996</v>
      </c>
      <c r="I102" s="207">
        <f t="shared" si="26"/>
        <v>31.538461538461537</v>
      </c>
    </row>
    <row r="103" spans="1:9" ht="54" x14ac:dyDescent="0.25">
      <c r="A103" s="159" t="s">
        <v>35</v>
      </c>
      <c r="B103" s="160">
        <v>902</v>
      </c>
      <c r="C103" s="161" t="s">
        <v>88</v>
      </c>
      <c r="D103" s="161">
        <v>13</v>
      </c>
      <c r="E103" s="162" t="s">
        <v>168</v>
      </c>
      <c r="F103" s="74"/>
      <c r="G103" s="58">
        <f>G104</f>
        <v>13</v>
      </c>
      <c r="H103" s="58">
        <f t="shared" si="38"/>
        <v>4.0999999999999996</v>
      </c>
      <c r="I103" s="207">
        <f t="shared" si="26"/>
        <v>31.538461538461537</v>
      </c>
    </row>
    <row r="104" spans="1:9" ht="39" x14ac:dyDescent="0.25">
      <c r="A104" s="154" t="s">
        <v>17</v>
      </c>
      <c r="B104" s="155">
        <v>902</v>
      </c>
      <c r="C104" s="156" t="s">
        <v>88</v>
      </c>
      <c r="D104" s="156">
        <v>13</v>
      </c>
      <c r="E104" s="6" t="s">
        <v>169</v>
      </c>
      <c r="F104" s="74">
        <v>200</v>
      </c>
      <c r="G104" s="58">
        <v>13</v>
      </c>
      <c r="H104" s="58">
        <v>4.0999999999999996</v>
      </c>
      <c r="I104" s="207">
        <f t="shared" si="26"/>
        <v>31.538461538461537</v>
      </c>
    </row>
    <row r="105" spans="1:9" s="4" customFormat="1" ht="90.75" thickBot="1" x14ac:dyDescent="0.3">
      <c r="A105" s="253" t="s">
        <v>336</v>
      </c>
      <c r="B105" s="203">
        <v>902</v>
      </c>
      <c r="C105" s="204" t="s">
        <v>88</v>
      </c>
      <c r="D105" s="204" t="s">
        <v>100</v>
      </c>
      <c r="E105" s="205" t="s">
        <v>226</v>
      </c>
      <c r="F105" s="206"/>
      <c r="G105" s="43">
        <f>G106</f>
        <v>2</v>
      </c>
      <c r="H105" s="43">
        <f t="shared" ref="H105:H107" si="39">H106</f>
        <v>2</v>
      </c>
      <c r="I105" s="207">
        <f t="shared" si="26"/>
        <v>100</v>
      </c>
    </row>
    <row r="106" spans="1:9" s="4" customFormat="1" ht="90" thickBot="1" x14ac:dyDescent="0.3">
      <c r="A106" s="254" t="s">
        <v>323</v>
      </c>
      <c r="B106" s="203">
        <v>902</v>
      </c>
      <c r="C106" s="204" t="s">
        <v>88</v>
      </c>
      <c r="D106" s="204" t="s">
        <v>100</v>
      </c>
      <c r="E106" s="205" t="s">
        <v>202</v>
      </c>
      <c r="F106" s="206"/>
      <c r="G106" s="43">
        <f>G107</f>
        <v>2</v>
      </c>
      <c r="H106" s="43">
        <f t="shared" si="39"/>
        <v>2</v>
      </c>
      <c r="I106" s="207">
        <f t="shared" si="26"/>
        <v>100</v>
      </c>
    </row>
    <row r="107" spans="1:9" s="4" customFormat="1" ht="101.25" customHeight="1" thickBot="1" x14ac:dyDescent="0.3">
      <c r="A107" s="112" t="s">
        <v>224</v>
      </c>
      <c r="B107" s="160">
        <v>902</v>
      </c>
      <c r="C107" s="161" t="s">
        <v>88</v>
      </c>
      <c r="D107" s="161" t="s">
        <v>100</v>
      </c>
      <c r="E107" s="162" t="s">
        <v>203</v>
      </c>
      <c r="F107" s="157"/>
      <c r="G107" s="49">
        <f>G108</f>
        <v>2</v>
      </c>
      <c r="H107" s="49">
        <f t="shared" si="39"/>
        <v>2</v>
      </c>
      <c r="I107" s="207">
        <f t="shared" si="26"/>
        <v>100</v>
      </c>
    </row>
    <row r="108" spans="1:9" s="4" customFormat="1" ht="39" x14ac:dyDescent="0.25">
      <c r="A108" s="247" t="s">
        <v>17</v>
      </c>
      <c r="B108" s="248">
        <v>902</v>
      </c>
      <c r="C108" s="249" t="s">
        <v>88</v>
      </c>
      <c r="D108" s="249" t="s">
        <v>100</v>
      </c>
      <c r="E108" s="6" t="s">
        <v>203</v>
      </c>
      <c r="F108" s="206">
        <v>200</v>
      </c>
      <c r="G108" s="58">
        <v>2</v>
      </c>
      <c r="H108" s="58">
        <v>2</v>
      </c>
      <c r="I108" s="207">
        <f t="shared" si="26"/>
        <v>100</v>
      </c>
    </row>
    <row r="109" spans="1:9" s="4" customFormat="1" ht="78.75" x14ac:dyDescent="0.25">
      <c r="A109" s="113" t="s">
        <v>338</v>
      </c>
      <c r="B109" s="168">
        <v>902</v>
      </c>
      <c r="C109" s="169" t="s">
        <v>88</v>
      </c>
      <c r="D109" s="169" t="s">
        <v>100</v>
      </c>
      <c r="E109" s="163" t="s">
        <v>171</v>
      </c>
      <c r="F109" s="57"/>
      <c r="G109" s="227">
        <f>G110</f>
        <v>99.800000000000011</v>
      </c>
      <c r="H109" s="227">
        <f t="shared" ref="H109:H110" si="40">H110</f>
        <v>99.800000000000011</v>
      </c>
      <c r="I109" s="207">
        <f t="shared" si="26"/>
        <v>100</v>
      </c>
    </row>
    <row r="110" spans="1:9" ht="78.75" x14ac:dyDescent="0.25">
      <c r="A110" s="113" t="s">
        <v>170</v>
      </c>
      <c r="B110" s="168">
        <v>902</v>
      </c>
      <c r="C110" s="169" t="s">
        <v>172</v>
      </c>
      <c r="D110" s="169" t="s">
        <v>100</v>
      </c>
      <c r="E110" s="163" t="s">
        <v>173</v>
      </c>
      <c r="F110" s="57"/>
      <c r="G110" s="227">
        <f>G111</f>
        <v>99.800000000000011</v>
      </c>
      <c r="H110" s="227">
        <f t="shared" si="40"/>
        <v>99.800000000000011</v>
      </c>
      <c r="I110" s="207">
        <f t="shared" si="26"/>
        <v>100</v>
      </c>
    </row>
    <row r="111" spans="1:9" ht="27" x14ac:dyDescent="0.25">
      <c r="A111" s="159" t="s">
        <v>101</v>
      </c>
      <c r="B111" s="160">
        <v>902</v>
      </c>
      <c r="C111" s="161" t="s">
        <v>88</v>
      </c>
      <c r="D111" s="161" t="s">
        <v>100</v>
      </c>
      <c r="E111" s="162" t="s">
        <v>174</v>
      </c>
      <c r="F111" s="74"/>
      <c r="G111" s="58">
        <f>G113+G112</f>
        <v>99.800000000000011</v>
      </c>
      <c r="H111" s="58">
        <f t="shared" ref="H111" si="41">H113+H112</f>
        <v>99.800000000000011</v>
      </c>
      <c r="I111" s="207">
        <f t="shared" si="26"/>
        <v>100</v>
      </c>
    </row>
    <row r="112" spans="1:9" ht="90" x14ac:dyDescent="0.25">
      <c r="A112" s="312" t="s">
        <v>22</v>
      </c>
      <c r="B112" s="313">
        <v>902</v>
      </c>
      <c r="C112" s="314" t="s">
        <v>88</v>
      </c>
      <c r="D112" s="314">
        <v>13</v>
      </c>
      <c r="E112" s="6" t="s">
        <v>174</v>
      </c>
      <c r="F112" s="206">
        <v>100</v>
      </c>
      <c r="G112" s="58">
        <v>44.2</v>
      </c>
      <c r="H112" s="58">
        <v>44.2</v>
      </c>
      <c r="I112" s="207">
        <f t="shared" si="26"/>
        <v>100</v>
      </c>
    </row>
    <row r="113" spans="1:9" ht="39" x14ac:dyDescent="0.25">
      <c r="A113" s="154" t="s">
        <v>17</v>
      </c>
      <c r="B113" s="155">
        <v>902</v>
      </c>
      <c r="C113" s="156" t="s">
        <v>88</v>
      </c>
      <c r="D113" s="156" t="s">
        <v>100</v>
      </c>
      <c r="E113" s="6" t="s">
        <v>174</v>
      </c>
      <c r="F113" s="74">
        <v>200</v>
      </c>
      <c r="G113" s="58">
        <v>55.6</v>
      </c>
      <c r="H113" s="58">
        <v>55.6</v>
      </c>
      <c r="I113" s="207">
        <f t="shared" si="26"/>
        <v>100</v>
      </c>
    </row>
    <row r="114" spans="1:9" ht="51.75" x14ac:dyDescent="0.25">
      <c r="A114" s="22" t="s">
        <v>36</v>
      </c>
      <c r="B114" s="71">
        <v>902</v>
      </c>
      <c r="C114" s="72" t="s">
        <v>89</v>
      </c>
      <c r="D114" s="72"/>
      <c r="E114" s="73"/>
      <c r="F114" s="74"/>
      <c r="G114" s="43">
        <f>G115+G123</f>
        <v>77.8</v>
      </c>
      <c r="H114" s="43">
        <f t="shared" ref="H114" si="42">H115+H123</f>
        <v>77.8</v>
      </c>
      <c r="I114" s="207">
        <f t="shared" si="26"/>
        <v>100</v>
      </c>
    </row>
    <row r="115" spans="1:9" ht="51.75" x14ac:dyDescent="0.25">
      <c r="A115" s="22" t="s">
        <v>37</v>
      </c>
      <c r="B115" s="71">
        <v>902</v>
      </c>
      <c r="C115" s="72" t="s">
        <v>89</v>
      </c>
      <c r="D115" s="72" t="s">
        <v>93</v>
      </c>
      <c r="E115" s="73"/>
      <c r="F115" s="74"/>
      <c r="G115" s="43">
        <f>G116</f>
        <v>50</v>
      </c>
      <c r="H115" s="43">
        <f t="shared" ref="H115" si="43">H116</f>
        <v>50</v>
      </c>
      <c r="I115" s="207">
        <f t="shared" si="26"/>
        <v>100</v>
      </c>
    </row>
    <row r="116" spans="1:9" ht="40.5" x14ac:dyDescent="0.25">
      <c r="A116" s="24" t="s">
        <v>16</v>
      </c>
      <c r="B116" s="71">
        <v>902</v>
      </c>
      <c r="C116" s="72" t="s">
        <v>89</v>
      </c>
      <c r="D116" s="72" t="s">
        <v>93</v>
      </c>
      <c r="E116" s="163" t="s">
        <v>127</v>
      </c>
      <c r="F116" s="74"/>
      <c r="G116" s="43">
        <f>G117+G120</f>
        <v>50</v>
      </c>
      <c r="H116" s="43">
        <f t="shared" ref="H116" si="44">H117+H120</f>
        <v>50</v>
      </c>
      <c r="I116" s="207">
        <f t="shared" si="26"/>
        <v>100</v>
      </c>
    </row>
    <row r="117" spans="1:9" ht="67.5" x14ac:dyDescent="0.25">
      <c r="A117" s="24" t="s">
        <v>38</v>
      </c>
      <c r="B117" s="71">
        <v>902</v>
      </c>
      <c r="C117" s="72" t="s">
        <v>89</v>
      </c>
      <c r="D117" s="72" t="s">
        <v>93</v>
      </c>
      <c r="E117" s="163" t="s">
        <v>175</v>
      </c>
      <c r="F117" s="74"/>
      <c r="G117" s="43">
        <f>G118+G119</f>
        <v>50</v>
      </c>
      <c r="H117" s="43">
        <f t="shared" ref="H117" si="45">H118+H119</f>
        <v>50</v>
      </c>
      <c r="I117" s="207">
        <f t="shared" si="26"/>
        <v>100</v>
      </c>
    </row>
    <row r="118" spans="1:9" ht="39" x14ac:dyDescent="0.25">
      <c r="A118" s="21" t="s">
        <v>17</v>
      </c>
      <c r="B118" s="61">
        <v>902</v>
      </c>
      <c r="C118" s="62" t="s">
        <v>89</v>
      </c>
      <c r="D118" s="62" t="s">
        <v>93</v>
      </c>
      <c r="E118" s="6" t="s">
        <v>175</v>
      </c>
      <c r="F118" s="74">
        <v>200</v>
      </c>
      <c r="G118" s="58"/>
      <c r="H118" s="58"/>
      <c r="I118" s="207"/>
    </row>
    <row r="119" spans="1:9" ht="26.25" x14ac:dyDescent="0.25">
      <c r="A119" s="21" t="s">
        <v>61</v>
      </c>
      <c r="B119" s="61">
        <v>902</v>
      </c>
      <c r="C119" s="62" t="s">
        <v>89</v>
      </c>
      <c r="D119" s="62" t="s">
        <v>93</v>
      </c>
      <c r="E119" s="6" t="s">
        <v>175</v>
      </c>
      <c r="F119" s="74">
        <v>300</v>
      </c>
      <c r="G119" s="58">
        <v>50</v>
      </c>
      <c r="H119" s="58">
        <v>50</v>
      </c>
      <c r="I119" s="207">
        <f t="shared" si="26"/>
        <v>100</v>
      </c>
    </row>
    <row r="120" spans="1:9" s="4" customFormat="1" ht="27" x14ac:dyDescent="0.25">
      <c r="A120" s="159" t="s">
        <v>261</v>
      </c>
      <c r="B120" s="61">
        <v>902</v>
      </c>
      <c r="C120" s="62" t="s">
        <v>89</v>
      </c>
      <c r="D120" s="62" t="s">
        <v>93</v>
      </c>
      <c r="E120" s="163" t="s">
        <v>176</v>
      </c>
      <c r="F120" s="74"/>
      <c r="G120" s="58">
        <f>G122+G121</f>
        <v>0</v>
      </c>
      <c r="H120" s="58">
        <f t="shared" ref="H120" si="46">H122+H121</f>
        <v>0</v>
      </c>
      <c r="I120" s="207">
        <v>0</v>
      </c>
    </row>
    <row r="121" spans="1:9" ht="39" x14ac:dyDescent="0.25">
      <c r="A121" s="21" t="s">
        <v>17</v>
      </c>
      <c r="B121" s="61">
        <v>902</v>
      </c>
      <c r="C121" s="62" t="s">
        <v>89</v>
      </c>
      <c r="D121" s="62" t="s">
        <v>93</v>
      </c>
      <c r="E121" s="6" t="s">
        <v>176</v>
      </c>
      <c r="F121" s="74">
        <v>200</v>
      </c>
      <c r="G121" s="58"/>
      <c r="H121" s="58"/>
      <c r="I121" s="207"/>
    </row>
    <row r="122" spans="1:9" ht="26.25" x14ac:dyDescent="0.25">
      <c r="A122" s="21" t="s">
        <v>61</v>
      </c>
      <c r="B122" s="61">
        <v>902</v>
      </c>
      <c r="C122" s="62" t="s">
        <v>89</v>
      </c>
      <c r="D122" s="62" t="s">
        <v>93</v>
      </c>
      <c r="E122" s="6" t="s">
        <v>176</v>
      </c>
      <c r="F122" s="74">
        <v>300</v>
      </c>
      <c r="G122" s="58"/>
      <c r="H122" s="58"/>
      <c r="I122" s="207"/>
    </row>
    <row r="123" spans="1:9" ht="63" x14ac:dyDescent="0.25">
      <c r="A123" s="44" t="s">
        <v>449</v>
      </c>
      <c r="B123" s="203">
        <v>902</v>
      </c>
      <c r="C123" s="204" t="s">
        <v>89</v>
      </c>
      <c r="D123" s="204" t="s">
        <v>119</v>
      </c>
      <c r="E123" s="205"/>
      <c r="F123" s="206"/>
      <c r="G123" s="43">
        <f>G124</f>
        <v>27.8</v>
      </c>
      <c r="H123" s="43">
        <f t="shared" ref="H123:H126" si="47">H124</f>
        <v>27.8</v>
      </c>
      <c r="I123" s="207">
        <f t="shared" si="26"/>
        <v>100</v>
      </c>
    </row>
    <row r="124" spans="1:9" ht="94.5" x14ac:dyDescent="0.25">
      <c r="A124" s="31" t="s">
        <v>366</v>
      </c>
      <c r="B124" s="203">
        <v>902</v>
      </c>
      <c r="C124" s="204" t="s">
        <v>89</v>
      </c>
      <c r="D124" s="204" t="s">
        <v>119</v>
      </c>
      <c r="E124" s="205" t="s">
        <v>235</v>
      </c>
      <c r="F124" s="206"/>
      <c r="G124" s="43">
        <f>G125</f>
        <v>27.8</v>
      </c>
      <c r="H124" s="43">
        <f t="shared" si="47"/>
        <v>27.8</v>
      </c>
      <c r="I124" s="207">
        <f t="shared" si="26"/>
        <v>100</v>
      </c>
    </row>
    <row r="125" spans="1:9" ht="141.75" x14ac:dyDescent="0.25">
      <c r="A125" s="113" t="s">
        <v>151</v>
      </c>
      <c r="B125" s="203">
        <v>902</v>
      </c>
      <c r="C125" s="204" t="s">
        <v>89</v>
      </c>
      <c r="D125" s="204" t="s">
        <v>119</v>
      </c>
      <c r="E125" s="205" t="s">
        <v>153</v>
      </c>
      <c r="F125" s="206"/>
      <c r="G125" s="43">
        <f>G126</f>
        <v>27.8</v>
      </c>
      <c r="H125" s="43">
        <f t="shared" si="47"/>
        <v>27.8</v>
      </c>
      <c r="I125" s="207">
        <f t="shared" si="26"/>
        <v>100</v>
      </c>
    </row>
    <row r="126" spans="1:9" ht="54" x14ac:dyDescent="0.25">
      <c r="A126" s="159" t="s">
        <v>32</v>
      </c>
      <c r="B126" s="160">
        <v>902</v>
      </c>
      <c r="C126" s="161" t="s">
        <v>312</v>
      </c>
      <c r="D126" s="161" t="s">
        <v>119</v>
      </c>
      <c r="E126" s="162" t="s">
        <v>154</v>
      </c>
      <c r="F126" s="157"/>
      <c r="G126" s="49">
        <f>G127</f>
        <v>27.8</v>
      </c>
      <c r="H126" s="49">
        <f t="shared" si="47"/>
        <v>27.8</v>
      </c>
      <c r="I126" s="207">
        <f t="shared" si="26"/>
        <v>100</v>
      </c>
    </row>
    <row r="127" spans="1:9" ht="51.75" x14ac:dyDescent="0.25">
      <c r="A127" s="21" t="s">
        <v>63</v>
      </c>
      <c r="B127" s="313">
        <v>902</v>
      </c>
      <c r="C127" s="314" t="s">
        <v>89</v>
      </c>
      <c r="D127" s="314" t="s">
        <v>119</v>
      </c>
      <c r="E127" s="6" t="s">
        <v>154</v>
      </c>
      <c r="F127" s="206">
        <v>600</v>
      </c>
      <c r="G127" s="58">
        <v>27.8</v>
      </c>
      <c r="H127" s="58">
        <v>27.8</v>
      </c>
      <c r="I127" s="207">
        <f t="shared" si="26"/>
        <v>100</v>
      </c>
    </row>
    <row r="128" spans="1:9" ht="15.75" x14ac:dyDescent="0.25">
      <c r="A128" s="22" t="s">
        <v>39</v>
      </c>
      <c r="B128" s="71">
        <v>902</v>
      </c>
      <c r="C128" s="72" t="s">
        <v>90</v>
      </c>
      <c r="D128" s="72"/>
      <c r="E128" s="73"/>
      <c r="F128" s="74"/>
      <c r="G128" s="43">
        <f>G129+G144+G133</f>
        <v>5081.6000000000004</v>
      </c>
      <c r="H128" s="43">
        <f t="shared" ref="H128" si="48">H129+H144+H133</f>
        <v>4872.5</v>
      </c>
      <c r="I128" s="207">
        <f t="shared" si="26"/>
        <v>95.885154282115863</v>
      </c>
    </row>
    <row r="129" spans="1:9" ht="15.75" x14ac:dyDescent="0.25">
      <c r="A129" s="22" t="s">
        <v>40</v>
      </c>
      <c r="B129" s="71">
        <v>902</v>
      </c>
      <c r="C129" s="72" t="s">
        <v>90</v>
      </c>
      <c r="D129" s="72" t="s">
        <v>95</v>
      </c>
      <c r="E129" s="73"/>
      <c r="F129" s="74"/>
      <c r="G129" s="43">
        <f>G130</f>
        <v>1391.8</v>
      </c>
      <c r="H129" s="43">
        <f t="shared" ref="H129:H131" si="49">H130</f>
        <v>1286.5999999999999</v>
      </c>
      <c r="I129" s="207">
        <f t="shared" si="26"/>
        <v>92.441442736025294</v>
      </c>
    </row>
    <row r="130" spans="1:9" ht="40.5" x14ac:dyDescent="0.25">
      <c r="A130" s="24" t="s">
        <v>16</v>
      </c>
      <c r="B130" s="71">
        <v>902</v>
      </c>
      <c r="C130" s="72" t="s">
        <v>90</v>
      </c>
      <c r="D130" s="72" t="s">
        <v>95</v>
      </c>
      <c r="E130" s="163" t="s">
        <v>127</v>
      </c>
      <c r="F130" s="74"/>
      <c r="G130" s="43">
        <f>G131</f>
        <v>1391.8</v>
      </c>
      <c r="H130" s="43">
        <f t="shared" si="49"/>
        <v>1286.5999999999999</v>
      </c>
      <c r="I130" s="207">
        <f t="shared" si="26"/>
        <v>92.441442736025294</v>
      </c>
    </row>
    <row r="131" spans="1:9" ht="77.25" x14ac:dyDescent="0.25">
      <c r="A131" s="20" t="s">
        <v>41</v>
      </c>
      <c r="B131" s="71">
        <v>902</v>
      </c>
      <c r="C131" s="72" t="s">
        <v>90</v>
      </c>
      <c r="D131" s="72" t="s">
        <v>95</v>
      </c>
      <c r="E131" s="162" t="s">
        <v>177</v>
      </c>
      <c r="F131" s="74"/>
      <c r="G131" s="43">
        <f>G132</f>
        <v>1391.8</v>
      </c>
      <c r="H131" s="43">
        <f t="shared" si="49"/>
        <v>1286.5999999999999</v>
      </c>
      <c r="I131" s="207">
        <f t="shared" si="26"/>
        <v>92.441442736025294</v>
      </c>
    </row>
    <row r="132" spans="1:9" ht="15.75" x14ac:dyDescent="0.25">
      <c r="A132" s="20" t="s">
        <v>15</v>
      </c>
      <c r="B132" s="61">
        <v>902</v>
      </c>
      <c r="C132" s="62" t="s">
        <v>90</v>
      </c>
      <c r="D132" s="62" t="s">
        <v>95</v>
      </c>
      <c r="E132" s="6" t="s">
        <v>177</v>
      </c>
      <c r="F132" s="74">
        <v>800</v>
      </c>
      <c r="G132" s="58">
        <v>1391.8</v>
      </c>
      <c r="H132" s="58">
        <v>1286.5999999999999</v>
      </c>
      <c r="I132" s="207">
        <f t="shared" si="26"/>
        <v>92.441442736025294</v>
      </c>
    </row>
    <row r="133" spans="1:9" ht="29.25" customHeight="1" x14ac:dyDescent="0.25">
      <c r="A133" s="167" t="s">
        <v>396</v>
      </c>
      <c r="B133" s="203">
        <v>902</v>
      </c>
      <c r="C133" s="204" t="s">
        <v>90</v>
      </c>
      <c r="D133" s="204" t="s">
        <v>93</v>
      </c>
      <c r="E133" s="205"/>
      <c r="F133" s="206"/>
      <c r="G133" s="43">
        <f>G140+G134</f>
        <v>3589.8</v>
      </c>
      <c r="H133" s="43">
        <f t="shared" ref="H133" si="50">H140+H134</f>
        <v>3485.9</v>
      </c>
      <c r="I133" s="207">
        <f t="shared" si="26"/>
        <v>97.105688339183232</v>
      </c>
    </row>
    <row r="134" spans="1:9" ht="77.25" x14ac:dyDescent="0.25">
      <c r="A134" s="167" t="str">
        <f>'По видам 2019'!A192</f>
        <v xml:space="preserve">Муниципальная  программа «Повышение энергоэффективности и энергосбережения на территории Нехаевского муниципального района Волгоградской области на период до 2020 года» </v>
      </c>
      <c r="B134" s="203">
        <f>'По видам 2019'!B192</f>
        <v>902</v>
      </c>
      <c r="C134" s="204" t="s">
        <v>90</v>
      </c>
      <c r="D134" s="204" t="s">
        <v>93</v>
      </c>
      <c r="E134" s="205" t="str">
        <f>'По видам 2019'!E192</f>
        <v xml:space="preserve"> 09 0 00 00000</v>
      </c>
      <c r="F134" s="206"/>
      <c r="G134" s="43">
        <f>G135</f>
        <v>2905.8</v>
      </c>
      <c r="H134" s="43">
        <f t="shared" ref="H134" si="51">H135</f>
        <v>2801.9</v>
      </c>
      <c r="I134" s="207">
        <f t="shared" ref="I134:I197" si="52">H134/G134*100</f>
        <v>96.424392594122097</v>
      </c>
    </row>
    <row r="135" spans="1:9" ht="89.25" customHeight="1" x14ac:dyDescent="0.25">
      <c r="A135" s="167" t="str">
        <f>'По видам 2019'!A193</f>
        <v>Основное мероприятие «Повышение энергоэффективности в жилищном фонде, в системах коммунальной инфраструктуры, государственных (муниципальных) учреждениях бюджетной сферы»</v>
      </c>
      <c r="B135" s="203">
        <f>'По видам 2019'!B193</f>
        <v>902</v>
      </c>
      <c r="C135" s="204" t="s">
        <v>90</v>
      </c>
      <c r="D135" s="204" t="s">
        <v>93</v>
      </c>
      <c r="E135" s="205" t="str">
        <f>'По видам 2019'!E193</f>
        <v>09 0 01 00000</v>
      </c>
      <c r="F135" s="206"/>
      <c r="G135" s="43">
        <f>G136+G138</f>
        <v>2905.8</v>
      </c>
      <c r="H135" s="43">
        <f t="shared" ref="H135" si="53">H136+H138</f>
        <v>2801.9</v>
      </c>
      <c r="I135" s="207">
        <f t="shared" si="52"/>
        <v>96.424392594122097</v>
      </c>
    </row>
    <row r="136" spans="1:9" ht="93.75" customHeight="1" x14ac:dyDescent="0.25">
      <c r="A136" s="159" t="s">
        <v>423</v>
      </c>
      <c r="B136" s="160">
        <v>902</v>
      </c>
      <c r="C136" s="161" t="s">
        <v>90</v>
      </c>
      <c r="D136" s="161" t="s">
        <v>93</v>
      </c>
      <c r="E136" s="162" t="s">
        <v>422</v>
      </c>
      <c r="F136" s="157"/>
      <c r="G136" s="49">
        <f>G137</f>
        <v>2902.9</v>
      </c>
      <c r="H136" s="49">
        <f t="shared" ref="H136" si="54">H137</f>
        <v>2799.1</v>
      </c>
      <c r="I136" s="207">
        <f t="shared" si="52"/>
        <v>96.424265389782633</v>
      </c>
    </row>
    <row r="137" spans="1:9" ht="39" x14ac:dyDescent="0.25">
      <c r="A137" s="312" t="str">
        <f>'По видам 2019'!A195</f>
        <v>Закупка товаров, работ и услуг для государственных (муниципальных) нужд</v>
      </c>
      <c r="B137" s="313">
        <f>'По видам 2019'!B195</f>
        <v>902</v>
      </c>
      <c r="C137" s="314" t="s">
        <v>90</v>
      </c>
      <c r="D137" s="314" t="s">
        <v>93</v>
      </c>
      <c r="E137" s="6" t="str">
        <f>$E$136</f>
        <v>09 0 01 S1740</v>
      </c>
      <c r="F137" s="164">
        <f>'По видам 2019'!F195</f>
        <v>200</v>
      </c>
      <c r="G137" s="58">
        <v>2902.9</v>
      </c>
      <c r="H137" s="58">
        <v>2799.1</v>
      </c>
      <c r="I137" s="207">
        <f t="shared" si="52"/>
        <v>96.424265389782633</v>
      </c>
    </row>
    <row r="138" spans="1:9" ht="108" x14ac:dyDescent="0.25">
      <c r="A138" s="159" t="s">
        <v>424</v>
      </c>
      <c r="B138" s="160">
        <v>902</v>
      </c>
      <c r="C138" s="161" t="s">
        <v>90</v>
      </c>
      <c r="D138" s="161" t="s">
        <v>93</v>
      </c>
      <c r="E138" s="162" t="s">
        <v>422</v>
      </c>
      <c r="F138" s="157"/>
      <c r="G138" s="49">
        <f>G139</f>
        <v>2.9</v>
      </c>
      <c r="H138" s="49">
        <f t="shared" ref="H138" si="55">H139</f>
        <v>2.8</v>
      </c>
      <c r="I138" s="207">
        <f t="shared" si="52"/>
        <v>96.551724137931032</v>
      </c>
    </row>
    <row r="139" spans="1:9" ht="26.25" customHeight="1" x14ac:dyDescent="0.25">
      <c r="A139" s="312" t="s">
        <v>17</v>
      </c>
      <c r="B139" s="313">
        <f>'По видам 2019'!B197</f>
        <v>902</v>
      </c>
      <c r="C139" s="314" t="s">
        <v>90</v>
      </c>
      <c r="D139" s="314" t="s">
        <v>93</v>
      </c>
      <c r="E139" s="6" t="str">
        <f>$E$136</f>
        <v>09 0 01 S1740</v>
      </c>
      <c r="F139" s="164">
        <v>200</v>
      </c>
      <c r="G139" s="58">
        <v>2.9</v>
      </c>
      <c r="H139" s="58">
        <v>2.8</v>
      </c>
      <c r="I139" s="207">
        <f t="shared" si="52"/>
        <v>96.551724137931032</v>
      </c>
    </row>
    <row r="140" spans="1:9" ht="84.75" customHeight="1" x14ac:dyDescent="0.25">
      <c r="A140" s="44" t="s">
        <v>382</v>
      </c>
      <c r="B140" s="203">
        <v>902</v>
      </c>
      <c r="C140" s="204" t="s">
        <v>90</v>
      </c>
      <c r="D140" s="204" t="s">
        <v>93</v>
      </c>
      <c r="E140" s="205" t="s">
        <v>180</v>
      </c>
      <c r="F140" s="206"/>
      <c r="G140" s="43">
        <f>G141</f>
        <v>684</v>
      </c>
      <c r="H140" s="43">
        <f t="shared" ref="H140:H142" si="56">H141</f>
        <v>684</v>
      </c>
      <c r="I140" s="207">
        <f t="shared" si="52"/>
        <v>100</v>
      </c>
    </row>
    <row r="141" spans="1:9" ht="78.75" x14ac:dyDescent="0.25">
      <c r="A141" s="113" t="s">
        <v>178</v>
      </c>
      <c r="B141" s="203">
        <v>902</v>
      </c>
      <c r="C141" s="204" t="s">
        <v>90</v>
      </c>
      <c r="D141" s="204" t="s">
        <v>93</v>
      </c>
      <c r="E141" s="205" t="s">
        <v>179</v>
      </c>
      <c r="F141" s="206"/>
      <c r="G141" s="43">
        <f>G142</f>
        <v>684</v>
      </c>
      <c r="H141" s="43">
        <f t="shared" si="56"/>
        <v>684</v>
      </c>
      <c r="I141" s="207">
        <f t="shared" si="52"/>
        <v>100</v>
      </c>
    </row>
    <row r="142" spans="1:9" ht="40.5" x14ac:dyDescent="0.25">
      <c r="A142" s="24" t="s">
        <v>403</v>
      </c>
      <c r="B142" s="160">
        <v>902</v>
      </c>
      <c r="C142" s="161" t="s">
        <v>90</v>
      </c>
      <c r="D142" s="161" t="s">
        <v>93</v>
      </c>
      <c r="E142" s="162" t="s">
        <v>402</v>
      </c>
      <c r="F142" s="157"/>
      <c r="G142" s="49">
        <f>G143</f>
        <v>684</v>
      </c>
      <c r="H142" s="49">
        <f t="shared" si="56"/>
        <v>684</v>
      </c>
      <c r="I142" s="207">
        <f t="shared" si="52"/>
        <v>100</v>
      </c>
    </row>
    <row r="143" spans="1:9" ht="39" x14ac:dyDescent="0.25">
      <c r="A143" s="21" t="s">
        <v>17</v>
      </c>
      <c r="B143" s="313">
        <v>902</v>
      </c>
      <c r="C143" s="314" t="s">
        <v>90</v>
      </c>
      <c r="D143" s="314" t="s">
        <v>93</v>
      </c>
      <c r="E143" s="6" t="s">
        <v>402</v>
      </c>
      <c r="F143" s="164">
        <v>200</v>
      </c>
      <c r="G143" s="58">
        <v>684</v>
      </c>
      <c r="H143" s="58">
        <v>684</v>
      </c>
      <c r="I143" s="207">
        <f t="shared" si="52"/>
        <v>100</v>
      </c>
    </row>
    <row r="144" spans="1:9" ht="26.25" x14ac:dyDescent="0.25">
      <c r="A144" s="22" t="s">
        <v>42</v>
      </c>
      <c r="B144" s="71">
        <v>902</v>
      </c>
      <c r="C144" s="72" t="s">
        <v>90</v>
      </c>
      <c r="D144" s="72">
        <v>12</v>
      </c>
      <c r="E144" s="6"/>
      <c r="F144" s="74"/>
      <c r="G144" s="220">
        <f>G150+G145</f>
        <v>100</v>
      </c>
      <c r="H144" s="220">
        <f t="shared" ref="H144" si="57">H150+H145</f>
        <v>100</v>
      </c>
      <c r="I144" s="207">
        <f t="shared" si="52"/>
        <v>100</v>
      </c>
    </row>
    <row r="145" spans="1:9" s="4" customFormat="1" ht="94.5" x14ac:dyDescent="0.25">
      <c r="A145" s="31" t="s">
        <v>367</v>
      </c>
      <c r="B145" s="188">
        <v>902</v>
      </c>
      <c r="C145" s="189" t="s">
        <v>90</v>
      </c>
      <c r="D145" s="189" t="s">
        <v>103</v>
      </c>
      <c r="E145" s="185" t="s">
        <v>281</v>
      </c>
      <c r="F145" s="186"/>
      <c r="G145" s="43">
        <f>G146</f>
        <v>100</v>
      </c>
      <c r="H145" s="43">
        <f t="shared" ref="H145:H146" si="58">H146</f>
        <v>100</v>
      </c>
      <c r="I145" s="207">
        <f t="shared" si="52"/>
        <v>100</v>
      </c>
    </row>
    <row r="146" spans="1:9" s="4" customFormat="1" ht="110.25" x14ac:dyDescent="0.25">
      <c r="A146" s="31" t="s">
        <v>280</v>
      </c>
      <c r="B146" s="188">
        <v>902</v>
      </c>
      <c r="C146" s="189" t="s">
        <v>90</v>
      </c>
      <c r="D146" s="189" t="s">
        <v>103</v>
      </c>
      <c r="E146" s="185" t="s">
        <v>279</v>
      </c>
      <c r="F146" s="186"/>
      <c r="G146" s="43">
        <f>G147</f>
        <v>100</v>
      </c>
      <c r="H146" s="43">
        <f t="shared" si="58"/>
        <v>100</v>
      </c>
      <c r="I146" s="207">
        <f t="shared" si="52"/>
        <v>100</v>
      </c>
    </row>
    <row r="147" spans="1:9" s="4" customFormat="1" ht="63" x14ac:dyDescent="0.25">
      <c r="A147" s="32" t="s">
        <v>282</v>
      </c>
      <c r="B147" s="201">
        <v>902</v>
      </c>
      <c r="C147" s="202" t="s">
        <v>90</v>
      </c>
      <c r="D147" s="202" t="s">
        <v>103</v>
      </c>
      <c r="E147" s="6" t="s">
        <v>283</v>
      </c>
      <c r="F147" s="186"/>
      <c r="G147" s="58">
        <f>G148+G149</f>
        <v>100</v>
      </c>
      <c r="H147" s="58">
        <f t="shared" ref="H147" si="59">H148+H149</f>
        <v>100</v>
      </c>
      <c r="I147" s="207">
        <f t="shared" si="52"/>
        <v>100</v>
      </c>
    </row>
    <row r="148" spans="1:9" s="4" customFormat="1" ht="39" x14ac:dyDescent="0.25">
      <c r="A148" s="200" t="s">
        <v>17</v>
      </c>
      <c r="B148" s="201">
        <v>902</v>
      </c>
      <c r="C148" s="202" t="s">
        <v>90</v>
      </c>
      <c r="D148" s="202" t="s">
        <v>103</v>
      </c>
      <c r="E148" s="6" t="s">
        <v>284</v>
      </c>
      <c r="F148" s="186">
        <v>200</v>
      </c>
      <c r="G148" s="58"/>
      <c r="H148" s="58"/>
      <c r="I148" s="207"/>
    </row>
    <row r="149" spans="1:9" s="4" customFormat="1" ht="26.25" x14ac:dyDescent="0.25">
      <c r="A149" s="312" t="s">
        <v>61</v>
      </c>
      <c r="B149" s="313">
        <v>902</v>
      </c>
      <c r="C149" s="314" t="s">
        <v>90</v>
      </c>
      <c r="D149" s="314" t="s">
        <v>103</v>
      </c>
      <c r="E149" s="6" t="s">
        <v>284</v>
      </c>
      <c r="F149" s="206">
        <v>300</v>
      </c>
      <c r="G149" s="58">
        <v>100</v>
      </c>
      <c r="H149" s="58">
        <v>100</v>
      </c>
      <c r="I149" s="207">
        <f t="shared" si="52"/>
        <v>100</v>
      </c>
    </row>
    <row r="150" spans="1:9" s="4" customFormat="1" ht="78.75" x14ac:dyDescent="0.25">
      <c r="A150" s="278" t="s">
        <v>368</v>
      </c>
      <c r="B150" s="168">
        <v>902</v>
      </c>
      <c r="C150" s="169" t="s">
        <v>90</v>
      </c>
      <c r="D150" s="169" t="s">
        <v>103</v>
      </c>
      <c r="E150" s="163" t="s">
        <v>180</v>
      </c>
      <c r="F150" s="57"/>
      <c r="G150" s="227">
        <f>G151</f>
        <v>0</v>
      </c>
      <c r="H150" s="227">
        <f t="shared" ref="H150:H152" si="60">H151</f>
        <v>0</v>
      </c>
      <c r="I150" s="207">
        <v>0</v>
      </c>
    </row>
    <row r="151" spans="1:9" ht="78.75" x14ac:dyDescent="0.25">
      <c r="A151" s="113" t="s">
        <v>178</v>
      </c>
      <c r="B151" s="168">
        <v>902</v>
      </c>
      <c r="C151" s="169" t="s">
        <v>90</v>
      </c>
      <c r="D151" s="169" t="s">
        <v>103</v>
      </c>
      <c r="E151" s="163" t="s">
        <v>179</v>
      </c>
      <c r="F151" s="57"/>
      <c r="G151" s="227">
        <f>G152</f>
        <v>0</v>
      </c>
      <c r="H151" s="227">
        <f t="shared" si="60"/>
        <v>0</v>
      </c>
      <c r="I151" s="207">
        <v>0</v>
      </c>
    </row>
    <row r="152" spans="1:9" ht="40.5" x14ac:dyDescent="0.25">
      <c r="A152" s="24" t="s">
        <v>111</v>
      </c>
      <c r="B152" s="155">
        <v>902</v>
      </c>
      <c r="C152" s="156" t="s">
        <v>90</v>
      </c>
      <c r="D152" s="156" t="s">
        <v>103</v>
      </c>
      <c r="E152" s="163" t="s">
        <v>181</v>
      </c>
      <c r="F152" s="74"/>
      <c r="G152" s="58">
        <f>G153</f>
        <v>0</v>
      </c>
      <c r="H152" s="58">
        <f t="shared" si="60"/>
        <v>0</v>
      </c>
      <c r="I152" s="207">
        <v>0</v>
      </c>
    </row>
    <row r="153" spans="1:9" ht="39" x14ac:dyDescent="0.25">
      <c r="A153" s="21" t="s">
        <v>17</v>
      </c>
      <c r="B153" s="155">
        <v>902</v>
      </c>
      <c r="C153" s="156" t="s">
        <v>90</v>
      </c>
      <c r="D153" s="156" t="s">
        <v>103</v>
      </c>
      <c r="E153" s="6" t="s">
        <v>181</v>
      </c>
      <c r="F153" s="74">
        <v>200</v>
      </c>
      <c r="G153" s="54"/>
      <c r="H153" s="54"/>
      <c r="I153" s="207"/>
    </row>
    <row r="154" spans="1:9" ht="26.25" x14ac:dyDescent="0.25">
      <c r="A154" s="22" t="s">
        <v>43</v>
      </c>
      <c r="B154" s="71">
        <v>902</v>
      </c>
      <c r="C154" s="72" t="s">
        <v>94</v>
      </c>
      <c r="D154" s="72"/>
      <c r="E154" s="73"/>
      <c r="F154" s="74"/>
      <c r="G154" s="43">
        <f>G155</f>
        <v>6362.6</v>
      </c>
      <c r="H154" s="43">
        <f t="shared" ref="H154" si="61">H155</f>
        <v>6251.9</v>
      </c>
      <c r="I154" s="207">
        <f t="shared" si="52"/>
        <v>98.260145223650696</v>
      </c>
    </row>
    <row r="155" spans="1:9" ht="15.75" x14ac:dyDescent="0.25">
      <c r="A155" s="22" t="s">
        <v>44</v>
      </c>
      <c r="B155" s="71">
        <v>902</v>
      </c>
      <c r="C155" s="72" t="s">
        <v>94</v>
      </c>
      <c r="D155" s="72" t="s">
        <v>91</v>
      </c>
      <c r="E155" s="73"/>
      <c r="F155" s="74"/>
      <c r="G155" s="43">
        <f>G156+G167+G173</f>
        <v>6362.6</v>
      </c>
      <c r="H155" s="43">
        <f t="shared" ref="H155" si="62">H156+H167+H173</f>
        <v>6251.9</v>
      </c>
      <c r="I155" s="207">
        <f t="shared" si="52"/>
        <v>98.260145223650696</v>
      </c>
    </row>
    <row r="156" spans="1:9" ht="40.5" x14ac:dyDescent="0.25">
      <c r="A156" s="24" t="s">
        <v>16</v>
      </c>
      <c r="B156" s="61">
        <v>902</v>
      </c>
      <c r="C156" s="62" t="s">
        <v>94</v>
      </c>
      <c r="D156" s="62" t="s">
        <v>91</v>
      </c>
      <c r="E156" s="163" t="s">
        <v>127</v>
      </c>
      <c r="F156" s="74"/>
      <c r="G156" s="54">
        <f>G159+G163+G157+G165</f>
        <v>3173.9</v>
      </c>
      <c r="H156" s="54">
        <f t="shared" ref="H156" si="63">H159+H163+H157+H165</f>
        <v>3063.2000000000003</v>
      </c>
      <c r="I156" s="207">
        <f t="shared" si="52"/>
        <v>96.51217744730458</v>
      </c>
    </row>
    <row r="157" spans="1:9" ht="54" x14ac:dyDescent="0.25">
      <c r="A157" s="159" t="s">
        <v>31</v>
      </c>
      <c r="B157" s="160">
        <v>902</v>
      </c>
      <c r="C157" s="161" t="s">
        <v>94</v>
      </c>
      <c r="D157" s="161" t="s">
        <v>91</v>
      </c>
      <c r="E157" s="162" t="s">
        <v>129</v>
      </c>
      <c r="F157" s="206"/>
      <c r="G157" s="220">
        <f>G158</f>
        <v>984.1</v>
      </c>
      <c r="H157" s="220">
        <f t="shared" ref="H157" si="64">H158</f>
        <v>984.1</v>
      </c>
      <c r="I157" s="207">
        <f t="shared" si="52"/>
        <v>100</v>
      </c>
    </row>
    <row r="158" spans="1:9" ht="39" x14ac:dyDescent="0.25">
      <c r="A158" s="20" t="s">
        <v>46</v>
      </c>
      <c r="B158" s="313">
        <v>902</v>
      </c>
      <c r="C158" s="314" t="s">
        <v>94</v>
      </c>
      <c r="D158" s="314" t="s">
        <v>91</v>
      </c>
      <c r="E158" s="6" t="s">
        <v>441</v>
      </c>
      <c r="F158" s="206">
        <v>400</v>
      </c>
      <c r="G158" s="54">
        <v>984.1</v>
      </c>
      <c r="H158" s="54">
        <v>984.1</v>
      </c>
      <c r="I158" s="207">
        <f t="shared" si="52"/>
        <v>100</v>
      </c>
    </row>
    <row r="159" spans="1:9" ht="26.25" x14ac:dyDescent="0.25">
      <c r="A159" s="22" t="s">
        <v>45</v>
      </c>
      <c r="B159" s="203">
        <v>902</v>
      </c>
      <c r="C159" s="204" t="s">
        <v>94</v>
      </c>
      <c r="D159" s="204" t="s">
        <v>91</v>
      </c>
      <c r="E159" s="205" t="s">
        <v>182</v>
      </c>
      <c r="F159" s="206"/>
      <c r="G159" s="220">
        <f>G160+G161+G162</f>
        <v>2057.8000000000002</v>
      </c>
      <c r="H159" s="220">
        <f t="shared" ref="H159" si="65">H160+H161+H162</f>
        <v>2057.8000000000002</v>
      </c>
      <c r="I159" s="207">
        <f t="shared" si="52"/>
        <v>100</v>
      </c>
    </row>
    <row r="160" spans="1:9" ht="39" x14ac:dyDescent="0.25">
      <c r="A160" s="21" t="s">
        <v>17</v>
      </c>
      <c r="B160" s="61">
        <v>902</v>
      </c>
      <c r="C160" s="62" t="s">
        <v>94</v>
      </c>
      <c r="D160" s="62" t="s">
        <v>91</v>
      </c>
      <c r="E160" s="6" t="s">
        <v>182</v>
      </c>
      <c r="F160" s="74">
        <v>200</v>
      </c>
      <c r="G160" s="54">
        <v>14.9</v>
      </c>
      <c r="H160" s="54">
        <v>14.9</v>
      </c>
      <c r="I160" s="207">
        <f t="shared" si="52"/>
        <v>100</v>
      </c>
    </row>
    <row r="161" spans="1:9" ht="39" x14ac:dyDescent="0.25">
      <c r="A161" s="20" t="s">
        <v>46</v>
      </c>
      <c r="B161" s="61">
        <v>902</v>
      </c>
      <c r="C161" s="62" t="s">
        <v>94</v>
      </c>
      <c r="D161" s="62" t="s">
        <v>91</v>
      </c>
      <c r="E161" s="6" t="s">
        <v>182</v>
      </c>
      <c r="F161" s="74">
        <v>400</v>
      </c>
      <c r="G161" s="54"/>
      <c r="H161" s="54"/>
      <c r="I161" s="207"/>
    </row>
    <row r="162" spans="1:9" s="4" customFormat="1" ht="15.75" x14ac:dyDescent="0.25">
      <c r="A162" s="20" t="s">
        <v>15</v>
      </c>
      <c r="B162" s="61">
        <v>902</v>
      </c>
      <c r="C162" s="62" t="s">
        <v>94</v>
      </c>
      <c r="D162" s="62" t="s">
        <v>91</v>
      </c>
      <c r="E162" s="6" t="s">
        <v>182</v>
      </c>
      <c r="F162" s="74">
        <v>800</v>
      </c>
      <c r="G162" s="54">
        <v>2042.9</v>
      </c>
      <c r="H162" s="54">
        <v>2042.9</v>
      </c>
      <c r="I162" s="207">
        <f t="shared" si="52"/>
        <v>100</v>
      </c>
    </row>
    <row r="163" spans="1:9" s="5" customFormat="1" ht="27" x14ac:dyDescent="0.25">
      <c r="A163" s="25" t="s">
        <v>117</v>
      </c>
      <c r="B163" s="122">
        <v>902</v>
      </c>
      <c r="C163" s="123" t="s">
        <v>94</v>
      </c>
      <c r="D163" s="123" t="s">
        <v>91</v>
      </c>
      <c r="E163" s="135" t="s">
        <v>183</v>
      </c>
      <c r="F163" s="125"/>
      <c r="G163" s="226">
        <f>G164</f>
        <v>0</v>
      </c>
      <c r="H163" s="226">
        <f t="shared" ref="H163" si="66">H164</f>
        <v>0</v>
      </c>
      <c r="I163" s="207">
        <v>0</v>
      </c>
    </row>
    <row r="164" spans="1:9" s="5" customFormat="1" ht="15.75" x14ac:dyDescent="0.25">
      <c r="A164" s="21" t="s">
        <v>15</v>
      </c>
      <c r="B164" s="37">
        <v>902</v>
      </c>
      <c r="C164" s="38" t="s">
        <v>94</v>
      </c>
      <c r="D164" s="38" t="s">
        <v>91</v>
      </c>
      <c r="E164" s="140" t="s">
        <v>183</v>
      </c>
      <c r="F164" s="36">
        <v>800</v>
      </c>
      <c r="G164" s="54"/>
      <c r="H164" s="54"/>
      <c r="I164" s="207"/>
    </row>
    <row r="165" spans="1:9" s="5" customFormat="1" ht="121.5" x14ac:dyDescent="0.25">
      <c r="A165" s="24" t="s">
        <v>442</v>
      </c>
      <c r="B165" s="33">
        <v>902</v>
      </c>
      <c r="C165" s="34" t="s">
        <v>94</v>
      </c>
      <c r="D165" s="34" t="s">
        <v>91</v>
      </c>
      <c r="E165" s="326" t="s">
        <v>443</v>
      </c>
      <c r="F165" s="36"/>
      <c r="G165" s="220">
        <f>G166</f>
        <v>132</v>
      </c>
      <c r="H165" s="220">
        <f t="shared" ref="H165" si="67">H166</f>
        <v>21.3</v>
      </c>
      <c r="I165" s="207">
        <f t="shared" si="52"/>
        <v>16.136363636363637</v>
      </c>
    </row>
    <row r="166" spans="1:9" s="5" customFormat="1" ht="15.75" x14ac:dyDescent="0.25">
      <c r="A166" s="21" t="s">
        <v>15</v>
      </c>
      <c r="B166" s="37">
        <v>902</v>
      </c>
      <c r="C166" s="38" t="s">
        <v>94</v>
      </c>
      <c r="D166" s="38" t="s">
        <v>91</v>
      </c>
      <c r="E166" s="140" t="s">
        <v>444</v>
      </c>
      <c r="F166" s="36">
        <v>800</v>
      </c>
      <c r="G166" s="54">
        <v>132</v>
      </c>
      <c r="H166" s="54">
        <v>21.3</v>
      </c>
      <c r="I166" s="207">
        <f t="shared" si="52"/>
        <v>16.136363636363637</v>
      </c>
    </row>
    <row r="167" spans="1:9" ht="114.75" x14ac:dyDescent="0.25">
      <c r="A167" s="10" t="s">
        <v>369</v>
      </c>
      <c r="B167" s="168">
        <v>902</v>
      </c>
      <c r="C167" s="169" t="s">
        <v>94</v>
      </c>
      <c r="D167" s="169" t="s">
        <v>91</v>
      </c>
      <c r="E167" s="163" t="s">
        <v>185</v>
      </c>
      <c r="F167" s="74"/>
      <c r="G167" s="43">
        <f>G168</f>
        <v>0</v>
      </c>
      <c r="H167" s="43">
        <f t="shared" ref="H167:H168" si="68">H168</f>
        <v>0</v>
      </c>
      <c r="I167" s="207">
        <v>0</v>
      </c>
    </row>
    <row r="168" spans="1:9" s="7" customFormat="1" ht="157.5" x14ac:dyDescent="0.25">
      <c r="A168" s="113" t="s">
        <v>184</v>
      </c>
      <c r="B168" s="168">
        <v>902</v>
      </c>
      <c r="C168" s="169" t="s">
        <v>186</v>
      </c>
      <c r="D168" s="169" t="s">
        <v>91</v>
      </c>
      <c r="E168" s="163" t="s">
        <v>187</v>
      </c>
      <c r="F168" s="165"/>
      <c r="G168" s="58">
        <f>G169</f>
        <v>0</v>
      </c>
      <c r="H168" s="58">
        <f t="shared" si="68"/>
        <v>0</v>
      </c>
      <c r="I168" s="207">
        <v>0</v>
      </c>
    </row>
    <row r="169" spans="1:9" s="7" customFormat="1" ht="27" x14ac:dyDescent="0.25">
      <c r="A169" s="159" t="s">
        <v>47</v>
      </c>
      <c r="B169" s="160">
        <v>902</v>
      </c>
      <c r="C169" s="161" t="s">
        <v>94</v>
      </c>
      <c r="D169" s="161" t="s">
        <v>91</v>
      </c>
      <c r="E169" s="162" t="s">
        <v>188</v>
      </c>
      <c r="F169" s="74"/>
      <c r="G169" s="49">
        <f>G171+G170+G172</f>
        <v>0</v>
      </c>
      <c r="H169" s="49">
        <f t="shared" ref="H169" si="69">H171+H170+H172</f>
        <v>0</v>
      </c>
      <c r="I169" s="207">
        <v>0</v>
      </c>
    </row>
    <row r="170" spans="1:9" ht="39" x14ac:dyDescent="0.25">
      <c r="A170" s="242" t="s">
        <v>17</v>
      </c>
      <c r="B170" s="243">
        <v>902</v>
      </c>
      <c r="C170" s="244" t="s">
        <v>94</v>
      </c>
      <c r="D170" s="244" t="s">
        <v>91</v>
      </c>
      <c r="E170" s="6" t="s">
        <v>318</v>
      </c>
      <c r="F170" s="206">
        <v>200</v>
      </c>
      <c r="G170" s="58"/>
      <c r="H170" s="58"/>
      <c r="I170" s="207"/>
    </row>
    <row r="171" spans="1:9" ht="39" x14ac:dyDescent="0.25">
      <c r="A171" s="154" t="s">
        <v>46</v>
      </c>
      <c r="B171" s="155">
        <v>902</v>
      </c>
      <c r="C171" s="156" t="s">
        <v>94</v>
      </c>
      <c r="D171" s="156" t="s">
        <v>91</v>
      </c>
      <c r="E171" s="6" t="s">
        <v>189</v>
      </c>
      <c r="F171" s="74">
        <v>400</v>
      </c>
      <c r="G171" s="58"/>
      <c r="H171" s="58"/>
      <c r="I171" s="207"/>
    </row>
    <row r="172" spans="1:9" ht="16.5" thickBot="1" x14ac:dyDescent="0.3">
      <c r="A172" s="21" t="s">
        <v>15</v>
      </c>
      <c r="B172" s="264">
        <v>902</v>
      </c>
      <c r="C172" s="265" t="s">
        <v>94</v>
      </c>
      <c r="D172" s="265" t="s">
        <v>91</v>
      </c>
      <c r="E172" s="6" t="s">
        <v>189</v>
      </c>
      <c r="F172" s="206">
        <v>800</v>
      </c>
      <c r="G172" s="58"/>
      <c r="H172" s="58"/>
      <c r="I172" s="207"/>
    </row>
    <row r="173" spans="1:9" ht="126.75" thickBot="1" x14ac:dyDescent="0.3">
      <c r="A173" s="171" t="s">
        <v>389</v>
      </c>
      <c r="B173" s="203">
        <v>902</v>
      </c>
      <c r="C173" s="204" t="s">
        <v>94</v>
      </c>
      <c r="D173" s="204" t="s">
        <v>91</v>
      </c>
      <c r="E173" s="315" t="s">
        <v>190</v>
      </c>
      <c r="F173" s="206"/>
      <c r="G173" s="43">
        <f>G174</f>
        <v>3188.7</v>
      </c>
      <c r="H173" s="43">
        <f t="shared" ref="H173" si="70">H174</f>
        <v>3188.7</v>
      </c>
      <c r="I173" s="207">
        <f t="shared" si="52"/>
        <v>100</v>
      </c>
    </row>
    <row r="174" spans="1:9" ht="111" thickBot="1" x14ac:dyDescent="0.3">
      <c r="A174" s="199" t="s">
        <v>390</v>
      </c>
      <c r="B174" s="203">
        <v>902</v>
      </c>
      <c r="C174" s="204" t="s">
        <v>94</v>
      </c>
      <c r="D174" s="204" t="s">
        <v>91</v>
      </c>
      <c r="E174" s="316" t="s">
        <v>192</v>
      </c>
      <c r="F174" s="206"/>
      <c r="G174" s="43">
        <f>G175+G177</f>
        <v>3188.7</v>
      </c>
      <c r="H174" s="43">
        <f t="shared" ref="H174" si="71">H175+H177</f>
        <v>3188.7</v>
      </c>
      <c r="I174" s="207">
        <f t="shared" si="52"/>
        <v>100</v>
      </c>
    </row>
    <row r="175" spans="1:9" ht="48" thickBot="1" x14ac:dyDescent="0.3">
      <c r="A175" s="277" t="s">
        <v>391</v>
      </c>
      <c r="B175" s="203">
        <v>902</v>
      </c>
      <c r="C175" s="161" t="s">
        <v>94</v>
      </c>
      <c r="D175" s="161" t="s">
        <v>91</v>
      </c>
      <c r="E175" s="317" t="s">
        <v>392</v>
      </c>
      <c r="F175" s="157"/>
      <c r="G175" s="49">
        <f>G176</f>
        <v>0</v>
      </c>
      <c r="H175" s="49">
        <f t="shared" ref="H175" si="72">H176</f>
        <v>0</v>
      </c>
      <c r="I175" s="207">
        <v>0</v>
      </c>
    </row>
    <row r="176" spans="1:9" ht="39" x14ac:dyDescent="0.25">
      <c r="A176" s="312" t="s">
        <v>46</v>
      </c>
      <c r="B176" s="313">
        <v>902</v>
      </c>
      <c r="C176" s="314" t="s">
        <v>94</v>
      </c>
      <c r="D176" s="314" t="s">
        <v>91</v>
      </c>
      <c r="E176" s="6" t="s">
        <v>393</v>
      </c>
      <c r="F176" s="206">
        <v>400</v>
      </c>
      <c r="G176" s="58"/>
      <c r="H176" s="58"/>
      <c r="I176" s="207"/>
    </row>
    <row r="177" spans="1:9" ht="126" x14ac:dyDescent="0.25">
      <c r="A177" s="172" t="s">
        <v>394</v>
      </c>
      <c r="B177" s="160">
        <v>902</v>
      </c>
      <c r="C177" s="161" t="s">
        <v>94</v>
      </c>
      <c r="D177" s="161" t="s">
        <v>91</v>
      </c>
      <c r="E177" s="319" t="s">
        <v>407</v>
      </c>
      <c r="F177" s="157"/>
      <c r="G177" s="49">
        <f>G178</f>
        <v>3188.7</v>
      </c>
      <c r="H177" s="49">
        <f t="shared" ref="H177" si="73">H178</f>
        <v>3188.7</v>
      </c>
      <c r="I177" s="207">
        <f t="shared" si="52"/>
        <v>100</v>
      </c>
    </row>
    <row r="178" spans="1:9" ht="39" x14ac:dyDescent="0.25">
      <c r="A178" s="312" t="s">
        <v>46</v>
      </c>
      <c r="B178" s="313">
        <v>902</v>
      </c>
      <c r="C178" s="314" t="s">
        <v>94</v>
      </c>
      <c r="D178" s="314" t="s">
        <v>91</v>
      </c>
      <c r="E178" s="318" t="s">
        <v>407</v>
      </c>
      <c r="F178" s="206">
        <v>400</v>
      </c>
      <c r="G178" s="58">
        <v>3188.7</v>
      </c>
      <c r="H178" s="58">
        <v>3188.7</v>
      </c>
      <c r="I178" s="207">
        <f t="shared" si="52"/>
        <v>100</v>
      </c>
    </row>
    <row r="179" spans="1:9" ht="15.75" x14ac:dyDescent="0.25">
      <c r="A179" s="22" t="s">
        <v>1</v>
      </c>
      <c r="B179" s="71">
        <v>902</v>
      </c>
      <c r="C179" s="72" t="s">
        <v>96</v>
      </c>
      <c r="D179" s="72"/>
      <c r="E179" s="73"/>
      <c r="F179" s="74"/>
      <c r="G179" s="43">
        <f>G180</f>
        <v>0</v>
      </c>
      <c r="H179" s="43">
        <f t="shared" ref="H179:H183" si="74">H180</f>
        <v>0</v>
      </c>
      <c r="I179" s="207">
        <v>0</v>
      </c>
    </row>
    <row r="180" spans="1:9" ht="26.25" x14ac:dyDescent="0.25">
      <c r="A180" s="22" t="s">
        <v>48</v>
      </c>
      <c r="B180" s="71">
        <v>902</v>
      </c>
      <c r="C180" s="72" t="s">
        <v>96</v>
      </c>
      <c r="D180" s="72" t="s">
        <v>89</v>
      </c>
      <c r="E180" s="73"/>
      <c r="F180" s="74"/>
      <c r="G180" s="43">
        <f>G181</f>
        <v>0</v>
      </c>
      <c r="H180" s="43">
        <f t="shared" si="74"/>
        <v>0</v>
      </c>
      <c r="I180" s="207">
        <v>0</v>
      </c>
    </row>
    <row r="181" spans="1:9" ht="78.75" x14ac:dyDescent="0.25">
      <c r="A181" s="44" t="s">
        <v>114</v>
      </c>
      <c r="B181" s="188">
        <v>902</v>
      </c>
      <c r="C181" s="189" t="s">
        <v>96</v>
      </c>
      <c r="D181" s="189" t="s">
        <v>89</v>
      </c>
      <c r="E181" s="185" t="s">
        <v>194</v>
      </c>
      <c r="F181" s="186"/>
      <c r="G181" s="43">
        <f>G182</f>
        <v>0</v>
      </c>
      <c r="H181" s="43">
        <f t="shared" si="74"/>
        <v>0</v>
      </c>
      <c r="I181" s="207">
        <v>0</v>
      </c>
    </row>
    <row r="182" spans="1:9" ht="110.25" x14ac:dyDescent="0.25">
      <c r="A182" s="176" t="s">
        <v>193</v>
      </c>
      <c r="B182" s="155">
        <v>902</v>
      </c>
      <c r="C182" s="156" t="s">
        <v>96</v>
      </c>
      <c r="D182" s="156" t="s">
        <v>89</v>
      </c>
      <c r="E182" s="163" t="s">
        <v>195</v>
      </c>
      <c r="F182" s="165"/>
      <c r="G182" s="58">
        <f>G183</f>
        <v>0</v>
      </c>
      <c r="H182" s="58">
        <f t="shared" si="74"/>
        <v>0</v>
      </c>
      <c r="I182" s="207">
        <v>0</v>
      </c>
    </row>
    <row r="183" spans="1:9" ht="63" x14ac:dyDescent="0.25">
      <c r="A183" s="177" t="s">
        <v>196</v>
      </c>
      <c r="B183" s="168">
        <v>902</v>
      </c>
      <c r="C183" s="169" t="s">
        <v>96</v>
      </c>
      <c r="D183" s="169" t="s">
        <v>89</v>
      </c>
      <c r="E183" s="163" t="s">
        <v>197</v>
      </c>
      <c r="F183" s="74"/>
      <c r="G183" s="58">
        <f>G184</f>
        <v>0</v>
      </c>
      <c r="H183" s="58">
        <f t="shared" si="74"/>
        <v>0</v>
      </c>
      <c r="I183" s="207">
        <v>0</v>
      </c>
    </row>
    <row r="184" spans="1:9" ht="39" x14ac:dyDescent="0.25">
      <c r="A184" s="154" t="s">
        <v>17</v>
      </c>
      <c r="B184" s="155">
        <v>902</v>
      </c>
      <c r="C184" s="156" t="s">
        <v>96</v>
      </c>
      <c r="D184" s="156" t="s">
        <v>89</v>
      </c>
      <c r="E184" s="6" t="s">
        <v>197</v>
      </c>
      <c r="F184" s="74">
        <v>200</v>
      </c>
      <c r="G184" s="58"/>
      <c r="H184" s="58"/>
      <c r="I184" s="207"/>
    </row>
    <row r="185" spans="1:9" ht="15.75" x14ac:dyDescent="0.25">
      <c r="A185" s="22" t="s">
        <v>0</v>
      </c>
      <c r="B185" s="71">
        <v>902</v>
      </c>
      <c r="C185" s="72" t="s">
        <v>92</v>
      </c>
      <c r="D185" s="72"/>
      <c r="E185" s="73"/>
      <c r="F185" s="74"/>
      <c r="G185" s="43">
        <f>G203+G186+G195</f>
        <v>64</v>
      </c>
      <c r="H185" s="43">
        <f t="shared" ref="H185" si="75">H203+H186+H195</f>
        <v>62.8</v>
      </c>
      <c r="I185" s="207">
        <f t="shared" si="52"/>
        <v>98.125</v>
      </c>
    </row>
    <row r="186" spans="1:9" ht="15.75" x14ac:dyDescent="0.25">
      <c r="A186" s="167" t="s">
        <v>59</v>
      </c>
      <c r="B186" s="313">
        <v>902</v>
      </c>
      <c r="C186" s="204" t="s">
        <v>92</v>
      </c>
      <c r="D186" s="204" t="s">
        <v>88</v>
      </c>
      <c r="E186" s="73"/>
      <c r="F186" s="74"/>
      <c r="G186" s="43">
        <f>G187</f>
        <v>0</v>
      </c>
      <c r="H186" s="43">
        <f t="shared" ref="H186:H187" si="76">H187</f>
        <v>0</v>
      </c>
      <c r="I186" s="207">
        <v>0</v>
      </c>
    </row>
    <row r="187" spans="1:9" ht="99.75" x14ac:dyDescent="0.25">
      <c r="A187" s="173" t="s">
        <v>211</v>
      </c>
      <c r="B187" s="118">
        <v>902</v>
      </c>
      <c r="C187" s="204" t="s">
        <v>92</v>
      </c>
      <c r="D187" s="204" t="s">
        <v>88</v>
      </c>
      <c r="E187" s="205" t="s">
        <v>214</v>
      </c>
      <c r="F187" s="206"/>
      <c r="G187" s="43">
        <f>G188</f>
        <v>0</v>
      </c>
      <c r="H187" s="43">
        <f t="shared" si="76"/>
        <v>0</v>
      </c>
      <c r="I187" s="207">
        <v>0</v>
      </c>
    </row>
    <row r="188" spans="1:9" ht="63.75" x14ac:dyDescent="0.25">
      <c r="A188" s="174" t="s">
        <v>212</v>
      </c>
      <c r="B188" s="118">
        <v>902</v>
      </c>
      <c r="C188" s="204" t="s">
        <v>92</v>
      </c>
      <c r="D188" s="204" t="s">
        <v>88</v>
      </c>
      <c r="E188" s="205" t="s">
        <v>213</v>
      </c>
      <c r="F188" s="206"/>
      <c r="G188" s="43">
        <f>G189+G191+G193</f>
        <v>0</v>
      </c>
      <c r="H188" s="43">
        <f t="shared" ref="H188" si="77">H189+H191+H193</f>
        <v>0</v>
      </c>
      <c r="I188" s="207">
        <v>0</v>
      </c>
    </row>
    <row r="189" spans="1:9" ht="284.25" customHeight="1" x14ac:dyDescent="0.25">
      <c r="A189" s="22" t="s">
        <v>418</v>
      </c>
      <c r="B189" s="118">
        <v>902</v>
      </c>
      <c r="C189" s="204" t="s">
        <v>92</v>
      </c>
      <c r="D189" s="204" t="s">
        <v>88</v>
      </c>
      <c r="E189" s="205" t="s">
        <v>419</v>
      </c>
      <c r="F189" s="206"/>
      <c r="G189" s="43">
        <f>G190</f>
        <v>0</v>
      </c>
      <c r="H189" s="43">
        <f t="shared" ref="H189" si="78">H190</f>
        <v>0</v>
      </c>
      <c r="I189" s="207">
        <v>0</v>
      </c>
    </row>
    <row r="190" spans="1:9" ht="39" x14ac:dyDescent="0.25">
      <c r="A190" s="312" t="s">
        <v>17</v>
      </c>
      <c r="B190" s="313">
        <v>902</v>
      </c>
      <c r="C190" s="314" t="s">
        <v>92</v>
      </c>
      <c r="D190" s="314" t="s">
        <v>88</v>
      </c>
      <c r="E190" s="6" t="s">
        <v>419</v>
      </c>
      <c r="F190" s="164">
        <v>200</v>
      </c>
      <c r="G190" s="58"/>
      <c r="H190" s="58"/>
      <c r="I190" s="207"/>
    </row>
    <row r="191" spans="1:9" ht="291" customHeight="1" x14ac:dyDescent="0.25">
      <c r="A191" s="22" t="s">
        <v>420</v>
      </c>
      <c r="B191" s="118">
        <v>902</v>
      </c>
      <c r="C191" s="204" t="s">
        <v>92</v>
      </c>
      <c r="D191" s="204" t="s">
        <v>88</v>
      </c>
      <c r="E191" s="205" t="s">
        <v>419</v>
      </c>
      <c r="F191" s="206"/>
      <c r="G191" s="43">
        <f>G192</f>
        <v>0</v>
      </c>
      <c r="H191" s="43">
        <f t="shared" ref="H191" si="79">H192</f>
        <v>0</v>
      </c>
      <c r="I191" s="207">
        <v>0</v>
      </c>
    </row>
    <row r="192" spans="1:9" ht="39" x14ac:dyDescent="0.25">
      <c r="A192" s="312" t="s">
        <v>17</v>
      </c>
      <c r="B192" s="313">
        <v>902</v>
      </c>
      <c r="C192" s="314" t="s">
        <v>92</v>
      </c>
      <c r="D192" s="314" t="s">
        <v>88</v>
      </c>
      <c r="E192" s="6" t="s">
        <v>419</v>
      </c>
      <c r="F192" s="164">
        <v>200</v>
      </c>
      <c r="G192" s="58"/>
      <c r="H192" s="58"/>
      <c r="I192" s="207"/>
    </row>
    <row r="193" spans="1:9" ht="281.25" customHeight="1" x14ac:dyDescent="0.25">
      <c r="A193" s="22" t="s">
        <v>421</v>
      </c>
      <c r="B193" s="116">
        <v>902</v>
      </c>
      <c r="C193" s="161" t="s">
        <v>92</v>
      </c>
      <c r="D193" s="161" t="s">
        <v>88</v>
      </c>
      <c r="E193" s="162" t="s">
        <v>419</v>
      </c>
      <c r="F193" s="157"/>
      <c r="G193" s="43">
        <f>G194</f>
        <v>0</v>
      </c>
      <c r="H193" s="43">
        <f t="shared" ref="H193" si="80">H194</f>
        <v>0</v>
      </c>
      <c r="I193" s="207">
        <v>0</v>
      </c>
    </row>
    <row r="194" spans="1:9" ht="30" customHeight="1" x14ac:dyDescent="0.25">
      <c r="A194" s="312" t="s">
        <v>17</v>
      </c>
      <c r="B194" s="313">
        <v>902</v>
      </c>
      <c r="C194" s="314" t="s">
        <v>92</v>
      </c>
      <c r="D194" s="314" t="s">
        <v>88</v>
      </c>
      <c r="E194" s="6" t="s">
        <v>419</v>
      </c>
      <c r="F194" s="164">
        <v>200</v>
      </c>
      <c r="G194" s="58"/>
      <c r="H194" s="58"/>
      <c r="I194" s="207"/>
    </row>
    <row r="195" spans="1:9" ht="30" customHeight="1" thickBot="1" x14ac:dyDescent="0.3">
      <c r="A195" s="22" t="s">
        <v>62</v>
      </c>
      <c r="B195" s="203">
        <v>902</v>
      </c>
      <c r="C195" s="204" t="s">
        <v>92</v>
      </c>
      <c r="D195" s="204" t="s">
        <v>91</v>
      </c>
      <c r="E195" s="205"/>
      <c r="F195" s="206"/>
      <c r="G195" s="43">
        <f>G196+G200</f>
        <v>34</v>
      </c>
      <c r="H195" s="43">
        <f t="shared" ref="H195" si="81">H196+H200</f>
        <v>32.799999999999997</v>
      </c>
      <c r="I195" s="207">
        <f t="shared" si="52"/>
        <v>96.470588235294102</v>
      </c>
    </row>
    <row r="196" spans="1:9" s="5" customFormat="1" ht="95.25" thickBot="1" x14ac:dyDescent="0.3">
      <c r="A196" s="171" t="s">
        <v>298</v>
      </c>
      <c r="B196" s="216">
        <v>902</v>
      </c>
      <c r="C196" s="217" t="s">
        <v>92</v>
      </c>
      <c r="D196" s="217" t="s">
        <v>91</v>
      </c>
      <c r="E196" s="205" t="s">
        <v>301</v>
      </c>
      <c r="F196" s="219"/>
      <c r="G196" s="220">
        <f>G197</f>
        <v>4</v>
      </c>
      <c r="H196" s="220">
        <f t="shared" ref="H196:H198" si="82">H197</f>
        <v>4</v>
      </c>
      <c r="I196" s="207">
        <f t="shared" si="52"/>
        <v>100</v>
      </c>
    </row>
    <row r="197" spans="1:9" s="5" customFormat="1" ht="141.75" x14ac:dyDescent="0.25">
      <c r="A197" s="222" t="s">
        <v>299</v>
      </c>
      <c r="B197" s="223">
        <v>902</v>
      </c>
      <c r="C197" s="224" t="s">
        <v>92</v>
      </c>
      <c r="D197" s="224" t="s">
        <v>91</v>
      </c>
      <c r="E197" s="162" t="s">
        <v>302</v>
      </c>
      <c r="F197" s="225"/>
      <c r="G197" s="226">
        <f>G198</f>
        <v>4</v>
      </c>
      <c r="H197" s="226">
        <f t="shared" si="82"/>
        <v>4</v>
      </c>
      <c r="I197" s="207">
        <f t="shared" si="52"/>
        <v>100</v>
      </c>
    </row>
    <row r="198" spans="1:9" s="5" customFormat="1" ht="78.75" x14ac:dyDescent="0.25">
      <c r="A198" s="32" t="s">
        <v>300</v>
      </c>
      <c r="B198" s="51">
        <v>902</v>
      </c>
      <c r="C198" s="52" t="s">
        <v>285</v>
      </c>
      <c r="D198" s="52" t="s">
        <v>91</v>
      </c>
      <c r="E198" s="6" t="s">
        <v>303</v>
      </c>
      <c r="F198" s="53"/>
      <c r="G198" s="54">
        <f>G199</f>
        <v>4</v>
      </c>
      <c r="H198" s="54">
        <f t="shared" si="82"/>
        <v>4</v>
      </c>
      <c r="I198" s="207">
        <f t="shared" ref="I198:I255" si="83">H198/G198*100</f>
        <v>100</v>
      </c>
    </row>
    <row r="199" spans="1:9" s="5" customFormat="1" ht="31.5" x14ac:dyDescent="0.25">
      <c r="A199" s="221" t="s">
        <v>61</v>
      </c>
      <c r="B199" s="51">
        <v>902</v>
      </c>
      <c r="C199" s="52" t="s">
        <v>92</v>
      </c>
      <c r="D199" s="52" t="s">
        <v>91</v>
      </c>
      <c r="E199" s="6" t="s">
        <v>303</v>
      </c>
      <c r="F199" s="53">
        <v>300</v>
      </c>
      <c r="G199" s="54">
        <v>4</v>
      </c>
      <c r="H199" s="54">
        <v>4</v>
      </c>
      <c r="I199" s="207">
        <f t="shared" si="83"/>
        <v>100</v>
      </c>
    </row>
    <row r="200" spans="1:9" s="5" customFormat="1" ht="57.75" x14ac:dyDescent="0.25">
      <c r="A200" s="10" t="s">
        <v>376</v>
      </c>
      <c r="B200" s="203">
        <v>902</v>
      </c>
      <c r="C200" s="204" t="s">
        <v>92</v>
      </c>
      <c r="D200" s="204" t="s">
        <v>91</v>
      </c>
      <c r="E200" s="205" t="s">
        <v>204</v>
      </c>
      <c r="F200" s="53"/>
      <c r="G200" s="220">
        <f>G201</f>
        <v>30</v>
      </c>
      <c r="H200" s="220">
        <f t="shared" ref="H200:H201" si="84">H201</f>
        <v>28.8</v>
      </c>
      <c r="I200" s="207">
        <f t="shared" si="83"/>
        <v>96.000000000000014</v>
      </c>
    </row>
    <row r="201" spans="1:9" s="5" customFormat="1" ht="40.5" x14ac:dyDescent="0.25">
      <c r="A201" s="159" t="s">
        <v>60</v>
      </c>
      <c r="B201" s="160">
        <v>902</v>
      </c>
      <c r="C201" s="161" t="s">
        <v>92</v>
      </c>
      <c r="D201" s="161" t="s">
        <v>91</v>
      </c>
      <c r="E201" s="162" t="s">
        <v>205</v>
      </c>
      <c r="F201" s="53"/>
      <c r="G201" s="226">
        <f>G202</f>
        <v>30</v>
      </c>
      <c r="H201" s="226">
        <f t="shared" si="84"/>
        <v>28.8</v>
      </c>
      <c r="I201" s="207">
        <f t="shared" si="83"/>
        <v>96.000000000000014</v>
      </c>
    </row>
    <row r="202" spans="1:9" s="5" customFormat="1" ht="39" x14ac:dyDescent="0.25">
      <c r="A202" s="312" t="s">
        <v>17</v>
      </c>
      <c r="B202" s="313">
        <v>902</v>
      </c>
      <c r="C202" s="314" t="s">
        <v>92</v>
      </c>
      <c r="D202" s="314" t="s">
        <v>91</v>
      </c>
      <c r="E202" s="6" t="s">
        <v>205</v>
      </c>
      <c r="F202" s="164">
        <v>200</v>
      </c>
      <c r="G202" s="54">
        <v>30</v>
      </c>
      <c r="H202" s="54">
        <v>28.8</v>
      </c>
      <c r="I202" s="207">
        <f t="shared" si="83"/>
        <v>96.000000000000014</v>
      </c>
    </row>
    <row r="203" spans="1:9" ht="27" x14ac:dyDescent="0.25">
      <c r="A203" s="22" t="s">
        <v>66</v>
      </c>
      <c r="B203" s="71">
        <v>902</v>
      </c>
      <c r="C203" s="72" t="s">
        <v>92</v>
      </c>
      <c r="D203" s="72" t="s">
        <v>93</v>
      </c>
      <c r="E203" s="73"/>
      <c r="F203" s="74"/>
      <c r="G203" s="43">
        <f>G204</f>
        <v>30</v>
      </c>
      <c r="H203" s="43">
        <f t="shared" ref="H203:H205" si="85">H204</f>
        <v>30</v>
      </c>
      <c r="I203" s="207">
        <f t="shared" si="83"/>
        <v>100</v>
      </c>
    </row>
    <row r="204" spans="1:9" ht="71.25" x14ac:dyDescent="0.25">
      <c r="A204" s="114" t="s">
        <v>222</v>
      </c>
      <c r="B204" s="118">
        <v>902</v>
      </c>
      <c r="C204" s="169" t="s">
        <v>92</v>
      </c>
      <c r="D204" s="169" t="s">
        <v>93</v>
      </c>
      <c r="E204" s="163" t="s">
        <v>223</v>
      </c>
      <c r="F204" s="74"/>
      <c r="G204" s="43">
        <f>G205</f>
        <v>30</v>
      </c>
      <c r="H204" s="43">
        <f t="shared" si="85"/>
        <v>30</v>
      </c>
      <c r="I204" s="207">
        <f t="shared" si="83"/>
        <v>100</v>
      </c>
    </row>
    <row r="205" spans="1:9" ht="38.25" x14ac:dyDescent="0.25">
      <c r="A205" s="119" t="s">
        <v>156</v>
      </c>
      <c r="B205" s="118">
        <v>902</v>
      </c>
      <c r="C205" s="169" t="s">
        <v>92</v>
      </c>
      <c r="D205" s="169" t="s">
        <v>93</v>
      </c>
      <c r="E205" s="163" t="s">
        <v>157</v>
      </c>
      <c r="F205" s="165"/>
      <c r="G205" s="43">
        <f>G206</f>
        <v>30</v>
      </c>
      <c r="H205" s="43">
        <f t="shared" si="85"/>
        <v>30</v>
      </c>
      <c r="I205" s="207">
        <f t="shared" si="83"/>
        <v>100</v>
      </c>
    </row>
    <row r="206" spans="1:9" ht="54" x14ac:dyDescent="0.25">
      <c r="A206" s="115" t="s">
        <v>33</v>
      </c>
      <c r="B206" s="116">
        <v>902</v>
      </c>
      <c r="C206" s="161" t="s">
        <v>92</v>
      </c>
      <c r="D206" s="161" t="s">
        <v>93</v>
      </c>
      <c r="E206" s="162" t="s">
        <v>158</v>
      </c>
      <c r="F206" s="75"/>
      <c r="G206" s="58">
        <f>G207+G208</f>
        <v>30</v>
      </c>
      <c r="H206" s="58">
        <f t="shared" ref="H206" si="86">H207+H208</f>
        <v>30</v>
      </c>
      <c r="I206" s="207">
        <f t="shared" si="83"/>
        <v>100</v>
      </c>
    </row>
    <row r="207" spans="1:9" ht="39" x14ac:dyDescent="0.25">
      <c r="A207" s="154" t="s">
        <v>17</v>
      </c>
      <c r="B207" s="117">
        <v>902</v>
      </c>
      <c r="C207" s="156" t="s">
        <v>92</v>
      </c>
      <c r="D207" s="156" t="s">
        <v>93</v>
      </c>
      <c r="E207" s="6" t="s">
        <v>158</v>
      </c>
      <c r="F207" s="75">
        <v>200</v>
      </c>
      <c r="G207" s="58"/>
      <c r="H207" s="58"/>
      <c r="I207" s="207"/>
    </row>
    <row r="208" spans="1:9" ht="26.25" x14ac:dyDescent="0.25">
      <c r="A208" s="154" t="s">
        <v>61</v>
      </c>
      <c r="B208" s="117">
        <v>902</v>
      </c>
      <c r="C208" s="156" t="s">
        <v>92</v>
      </c>
      <c r="D208" s="156" t="s">
        <v>93</v>
      </c>
      <c r="E208" s="6" t="s">
        <v>158</v>
      </c>
      <c r="F208" s="97">
        <v>300</v>
      </c>
      <c r="G208" s="58">
        <v>30</v>
      </c>
      <c r="H208" s="58">
        <v>30</v>
      </c>
      <c r="I208" s="207">
        <f t="shared" si="83"/>
        <v>100</v>
      </c>
    </row>
    <row r="209" spans="1:9" ht="15.75" x14ac:dyDescent="0.25">
      <c r="A209" s="22" t="s">
        <v>49</v>
      </c>
      <c r="B209" s="71">
        <v>902</v>
      </c>
      <c r="C209" s="72" t="s">
        <v>104</v>
      </c>
      <c r="D209" s="72" t="s">
        <v>97</v>
      </c>
      <c r="E209" s="73"/>
      <c r="F209" s="74"/>
      <c r="G209" s="43">
        <f>G210+G214+G240+G252</f>
        <v>18760.800000000003</v>
      </c>
      <c r="H209" s="43">
        <f t="shared" ref="H209" si="87">H210+H214+H240+H252</f>
        <v>17858.7</v>
      </c>
      <c r="I209" s="207">
        <f t="shared" si="83"/>
        <v>95.191569655878212</v>
      </c>
    </row>
    <row r="210" spans="1:9" ht="15.75" x14ac:dyDescent="0.25">
      <c r="A210" s="22" t="s">
        <v>50</v>
      </c>
      <c r="B210" s="71">
        <v>902</v>
      </c>
      <c r="C210" s="72">
        <v>10</v>
      </c>
      <c r="D210" s="72" t="s">
        <v>88</v>
      </c>
      <c r="E210" s="73"/>
      <c r="F210" s="74"/>
      <c r="G210" s="43">
        <f>G211</f>
        <v>1808.3</v>
      </c>
      <c r="H210" s="43">
        <f t="shared" ref="H210:H212" si="88">H211</f>
        <v>1808.2</v>
      </c>
      <c r="I210" s="207">
        <f t="shared" si="83"/>
        <v>99.994469944146431</v>
      </c>
    </row>
    <row r="211" spans="1:9" ht="40.5" x14ac:dyDescent="0.25">
      <c r="A211" s="24" t="s">
        <v>16</v>
      </c>
      <c r="B211" s="61">
        <v>902</v>
      </c>
      <c r="C211" s="62">
        <v>10</v>
      </c>
      <c r="D211" s="62" t="s">
        <v>88</v>
      </c>
      <c r="E211" s="163" t="s">
        <v>198</v>
      </c>
      <c r="F211" s="74"/>
      <c r="G211" s="58">
        <f>G212</f>
        <v>1808.3</v>
      </c>
      <c r="H211" s="58">
        <f t="shared" si="88"/>
        <v>1808.2</v>
      </c>
      <c r="I211" s="207">
        <f t="shared" si="83"/>
        <v>99.994469944146431</v>
      </c>
    </row>
    <row r="212" spans="1:9" ht="39" x14ac:dyDescent="0.25">
      <c r="A212" s="20" t="s">
        <v>51</v>
      </c>
      <c r="B212" s="61">
        <v>902</v>
      </c>
      <c r="C212" s="62">
        <v>10</v>
      </c>
      <c r="D212" s="62" t="s">
        <v>88</v>
      </c>
      <c r="E212" s="162" t="s">
        <v>236</v>
      </c>
      <c r="F212" s="74"/>
      <c r="G212" s="58">
        <f>G213</f>
        <v>1808.3</v>
      </c>
      <c r="H212" s="58">
        <f t="shared" si="88"/>
        <v>1808.2</v>
      </c>
      <c r="I212" s="207">
        <f t="shared" si="83"/>
        <v>99.994469944146431</v>
      </c>
    </row>
    <row r="213" spans="1:9" ht="26.25" x14ac:dyDescent="0.25">
      <c r="A213" s="20" t="s">
        <v>102</v>
      </c>
      <c r="B213" s="61">
        <v>902</v>
      </c>
      <c r="C213" s="62">
        <v>10</v>
      </c>
      <c r="D213" s="62" t="s">
        <v>88</v>
      </c>
      <c r="E213" s="6" t="s">
        <v>236</v>
      </c>
      <c r="F213" s="74">
        <v>300</v>
      </c>
      <c r="G213" s="58">
        <v>1808.3</v>
      </c>
      <c r="H213" s="58">
        <v>1808.2</v>
      </c>
      <c r="I213" s="207">
        <f t="shared" si="83"/>
        <v>99.994469944146431</v>
      </c>
    </row>
    <row r="214" spans="1:9" ht="15.75" x14ac:dyDescent="0.25">
      <c r="A214" s="22" t="s">
        <v>52</v>
      </c>
      <c r="B214" s="71">
        <v>902</v>
      </c>
      <c r="C214" s="72">
        <v>10</v>
      </c>
      <c r="D214" s="72" t="s">
        <v>89</v>
      </c>
      <c r="E214" s="73"/>
      <c r="F214" s="74"/>
      <c r="G214" s="43">
        <f>G215+G221+G229+G236</f>
        <v>9158.1</v>
      </c>
      <c r="H214" s="43">
        <f t="shared" ref="H214" si="89">H215+H221+H229+H236</f>
        <v>8524.2999999999993</v>
      </c>
      <c r="I214" s="207">
        <f t="shared" si="83"/>
        <v>93.079350520304416</v>
      </c>
    </row>
    <row r="215" spans="1:9" ht="40.5" x14ac:dyDescent="0.25">
      <c r="A215" s="24" t="s">
        <v>16</v>
      </c>
      <c r="B215" s="61">
        <v>902</v>
      </c>
      <c r="C215" s="62">
        <v>10</v>
      </c>
      <c r="D215" s="62" t="s">
        <v>89</v>
      </c>
      <c r="E215" s="163" t="s">
        <v>198</v>
      </c>
      <c r="F215" s="74"/>
      <c r="G215" s="43">
        <f>G216+G219</f>
        <v>5639.6</v>
      </c>
      <c r="H215" s="43">
        <f t="shared" ref="H215" si="90">H216+H219</f>
        <v>5305.5</v>
      </c>
      <c r="I215" s="207">
        <f t="shared" si="83"/>
        <v>94.075820980211361</v>
      </c>
    </row>
    <row r="216" spans="1:9" ht="40.5" x14ac:dyDescent="0.25">
      <c r="A216" s="159" t="s">
        <v>260</v>
      </c>
      <c r="B216" s="61">
        <v>902</v>
      </c>
      <c r="C216" s="62">
        <v>10</v>
      </c>
      <c r="D216" s="62" t="s">
        <v>89</v>
      </c>
      <c r="E216" s="162" t="s">
        <v>237</v>
      </c>
      <c r="F216" s="74"/>
      <c r="G216" s="43">
        <f>G217+G218</f>
        <v>5489.6</v>
      </c>
      <c r="H216" s="43">
        <f t="shared" ref="H216" si="91">H217+H218</f>
        <v>5155.5</v>
      </c>
      <c r="I216" s="207">
        <f t="shared" si="83"/>
        <v>93.913946371320307</v>
      </c>
    </row>
    <row r="217" spans="1:9" ht="39" x14ac:dyDescent="0.25">
      <c r="A217" s="21" t="s">
        <v>17</v>
      </c>
      <c r="B217" s="61">
        <v>902</v>
      </c>
      <c r="C217" s="62">
        <v>10</v>
      </c>
      <c r="D217" s="62" t="s">
        <v>89</v>
      </c>
      <c r="E217" s="6" t="s">
        <v>237</v>
      </c>
      <c r="F217" s="74">
        <v>200</v>
      </c>
      <c r="G217" s="58">
        <v>55</v>
      </c>
      <c r="H217" s="58">
        <v>51</v>
      </c>
      <c r="I217" s="207">
        <f t="shared" si="83"/>
        <v>92.72727272727272</v>
      </c>
    </row>
    <row r="218" spans="1:9" ht="26.25" x14ac:dyDescent="0.25">
      <c r="A218" s="20" t="s">
        <v>102</v>
      </c>
      <c r="B218" s="61">
        <v>902</v>
      </c>
      <c r="C218" s="62">
        <v>10</v>
      </c>
      <c r="D218" s="62" t="s">
        <v>89</v>
      </c>
      <c r="E218" s="6" t="s">
        <v>237</v>
      </c>
      <c r="F218" s="74">
        <v>300</v>
      </c>
      <c r="G218" s="58">
        <v>5434.6</v>
      </c>
      <c r="H218" s="58">
        <v>5104.5</v>
      </c>
      <c r="I218" s="207">
        <f t="shared" si="83"/>
        <v>93.925955912118638</v>
      </c>
    </row>
    <row r="219" spans="1:9" ht="162" x14ac:dyDescent="0.25">
      <c r="A219" s="322" t="s">
        <v>400</v>
      </c>
      <c r="B219" s="116">
        <v>902</v>
      </c>
      <c r="C219" s="161" t="s">
        <v>104</v>
      </c>
      <c r="D219" s="161" t="s">
        <v>89</v>
      </c>
      <c r="E219" s="162" t="s">
        <v>401</v>
      </c>
      <c r="F219" s="157"/>
      <c r="G219" s="49">
        <f>G220</f>
        <v>150</v>
      </c>
      <c r="H219" s="49">
        <f t="shared" ref="H219" si="92">H220</f>
        <v>150</v>
      </c>
      <c r="I219" s="207">
        <f t="shared" si="83"/>
        <v>100</v>
      </c>
    </row>
    <row r="220" spans="1:9" ht="26.25" x14ac:dyDescent="0.25">
      <c r="A220" s="20" t="s">
        <v>102</v>
      </c>
      <c r="B220" s="117">
        <v>902</v>
      </c>
      <c r="C220" s="314" t="s">
        <v>104</v>
      </c>
      <c r="D220" s="314" t="s">
        <v>89</v>
      </c>
      <c r="E220" s="6" t="s">
        <v>401</v>
      </c>
      <c r="F220" s="206">
        <v>300</v>
      </c>
      <c r="G220" s="58">
        <v>150</v>
      </c>
      <c r="H220" s="58">
        <v>150</v>
      </c>
      <c r="I220" s="207">
        <f t="shared" si="83"/>
        <v>100</v>
      </c>
    </row>
    <row r="221" spans="1:9" ht="71.25" x14ac:dyDescent="0.25">
      <c r="A221" s="114" t="s">
        <v>371</v>
      </c>
      <c r="B221" s="118">
        <v>902</v>
      </c>
      <c r="C221" s="169">
        <v>10</v>
      </c>
      <c r="D221" s="169" t="s">
        <v>89</v>
      </c>
      <c r="E221" s="205" t="s">
        <v>372</v>
      </c>
      <c r="F221" s="74"/>
      <c r="G221" s="43">
        <f>G222</f>
        <v>0</v>
      </c>
      <c r="H221" s="43">
        <f t="shared" ref="H221" si="93">H222</f>
        <v>0</v>
      </c>
      <c r="I221" s="207">
        <v>0</v>
      </c>
    </row>
    <row r="222" spans="1:9" ht="41.25" customHeight="1" x14ac:dyDescent="0.25">
      <c r="A222" s="119" t="s">
        <v>238</v>
      </c>
      <c r="B222" s="118">
        <v>902</v>
      </c>
      <c r="C222" s="169" t="s">
        <v>104</v>
      </c>
      <c r="D222" s="169" t="s">
        <v>89</v>
      </c>
      <c r="E222" s="205" t="s">
        <v>373</v>
      </c>
      <c r="F222" s="165"/>
      <c r="G222" s="43">
        <f>G223+G225+G227</f>
        <v>0</v>
      </c>
      <c r="H222" s="43">
        <f t="shared" ref="H222" si="94">H223+H225+H227</f>
        <v>0</v>
      </c>
      <c r="I222" s="207">
        <v>0</v>
      </c>
    </row>
    <row r="223" spans="1:9" ht="67.5" x14ac:dyDescent="0.25">
      <c r="A223" s="292" t="s">
        <v>319</v>
      </c>
      <c r="B223" s="293">
        <v>902</v>
      </c>
      <c r="C223" s="123">
        <v>10</v>
      </c>
      <c r="D223" s="123" t="s">
        <v>89</v>
      </c>
      <c r="E223" s="124" t="s">
        <v>374</v>
      </c>
      <c r="F223" s="36"/>
      <c r="G223" s="126">
        <f>G224</f>
        <v>0</v>
      </c>
      <c r="H223" s="126">
        <f t="shared" ref="H223" si="95">H224</f>
        <v>0</v>
      </c>
      <c r="I223" s="207">
        <v>0</v>
      </c>
    </row>
    <row r="224" spans="1:9" ht="26.25" x14ac:dyDescent="0.25">
      <c r="A224" s="294" t="s">
        <v>61</v>
      </c>
      <c r="B224" s="295">
        <v>902</v>
      </c>
      <c r="C224" s="38">
        <v>10</v>
      </c>
      <c r="D224" s="38" t="s">
        <v>89</v>
      </c>
      <c r="E224" s="18" t="s">
        <v>375</v>
      </c>
      <c r="F224" s="36">
        <v>300</v>
      </c>
      <c r="G224" s="13"/>
      <c r="H224" s="13"/>
      <c r="I224" s="207"/>
    </row>
    <row r="225" spans="1:9" ht="67.5" x14ac:dyDescent="0.25">
      <c r="A225" s="292" t="s">
        <v>320</v>
      </c>
      <c r="B225" s="293">
        <v>902</v>
      </c>
      <c r="C225" s="123">
        <v>10</v>
      </c>
      <c r="D225" s="123" t="s">
        <v>89</v>
      </c>
      <c r="E225" s="124" t="s">
        <v>374</v>
      </c>
      <c r="F225" s="36"/>
      <c r="G225" s="126">
        <f>G226</f>
        <v>0</v>
      </c>
      <c r="H225" s="126">
        <f t="shared" ref="H225" si="96">H226</f>
        <v>0</v>
      </c>
      <c r="I225" s="207">
        <v>0</v>
      </c>
    </row>
    <row r="226" spans="1:9" ht="26.25" x14ac:dyDescent="0.25">
      <c r="A226" s="294" t="s">
        <v>61</v>
      </c>
      <c r="B226" s="37">
        <v>902</v>
      </c>
      <c r="C226" s="38">
        <v>10</v>
      </c>
      <c r="D226" s="38" t="s">
        <v>89</v>
      </c>
      <c r="E226" s="18" t="s">
        <v>375</v>
      </c>
      <c r="F226" s="36">
        <v>300</v>
      </c>
      <c r="G226" s="13"/>
      <c r="H226" s="13"/>
      <c r="I226" s="207"/>
    </row>
    <row r="227" spans="1:9" ht="67.5" x14ac:dyDescent="0.25">
      <c r="A227" s="292" t="s">
        <v>321</v>
      </c>
      <c r="B227" s="293">
        <v>902</v>
      </c>
      <c r="C227" s="123">
        <v>10</v>
      </c>
      <c r="D227" s="123" t="s">
        <v>89</v>
      </c>
      <c r="E227" s="124" t="s">
        <v>374</v>
      </c>
      <c r="F227" s="36"/>
      <c r="G227" s="126">
        <f>G228</f>
        <v>0</v>
      </c>
      <c r="H227" s="126">
        <f t="shared" ref="H227" si="97">H228</f>
        <v>0</v>
      </c>
      <c r="I227" s="207">
        <v>0</v>
      </c>
    </row>
    <row r="228" spans="1:9" ht="26.25" x14ac:dyDescent="0.25">
      <c r="A228" s="247" t="s">
        <v>61</v>
      </c>
      <c r="B228" s="248">
        <v>902</v>
      </c>
      <c r="C228" s="249">
        <v>10</v>
      </c>
      <c r="D228" s="249" t="s">
        <v>89</v>
      </c>
      <c r="E228" s="6" t="s">
        <v>375</v>
      </c>
      <c r="F228" s="206">
        <v>300</v>
      </c>
      <c r="G228" s="58"/>
      <c r="H228" s="58"/>
      <c r="I228" s="207"/>
    </row>
    <row r="229" spans="1:9" ht="45" x14ac:dyDescent="0.25">
      <c r="A229" s="55" t="s">
        <v>376</v>
      </c>
      <c r="B229" s="71">
        <v>902</v>
      </c>
      <c r="C229" s="72">
        <v>10</v>
      </c>
      <c r="D229" s="72" t="s">
        <v>89</v>
      </c>
      <c r="E229" s="163" t="s">
        <v>204</v>
      </c>
      <c r="F229" s="74"/>
      <c r="G229" s="43">
        <f>G230+G233</f>
        <v>3093.7000000000003</v>
      </c>
      <c r="H229" s="43">
        <f t="shared" ref="H229" si="98">H230+H233</f>
        <v>2979.5</v>
      </c>
      <c r="I229" s="207">
        <f t="shared" si="83"/>
        <v>96.30862721013672</v>
      </c>
    </row>
    <row r="230" spans="1:9" ht="121.5" x14ac:dyDescent="0.25">
      <c r="A230" s="159" t="s">
        <v>265</v>
      </c>
      <c r="B230" s="33">
        <v>902</v>
      </c>
      <c r="C230" s="34">
        <v>10</v>
      </c>
      <c r="D230" s="34" t="s">
        <v>89</v>
      </c>
      <c r="E230" s="40" t="s">
        <v>239</v>
      </c>
      <c r="F230" s="36"/>
      <c r="G230" s="220">
        <f>G232+G231</f>
        <v>3039.7000000000003</v>
      </c>
      <c r="H230" s="220">
        <f t="shared" ref="H230" si="99">H232+H231</f>
        <v>2936.9</v>
      </c>
      <c r="I230" s="207">
        <f t="shared" si="83"/>
        <v>96.61808731124782</v>
      </c>
    </row>
    <row r="231" spans="1:9" ht="39" x14ac:dyDescent="0.25">
      <c r="A231" s="23" t="s">
        <v>17</v>
      </c>
      <c r="B231" s="37">
        <v>902</v>
      </c>
      <c r="C231" s="38" t="s">
        <v>104</v>
      </c>
      <c r="D231" s="38" t="s">
        <v>89</v>
      </c>
      <c r="E231" s="6" t="s">
        <v>240</v>
      </c>
      <c r="F231" s="39">
        <v>200</v>
      </c>
      <c r="G231" s="54">
        <v>30.4</v>
      </c>
      <c r="H231" s="54">
        <v>29.1</v>
      </c>
      <c r="I231" s="207">
        <f t="shared" si="83"/>
        <v>95.723684210526329</v>
      </c>
    </row>
    <row r="232" spans="1:9" ht="26.25" x14ac:dyDescent="0.25">
      <c r="A232" s="23" t="s">
        <v>61</v>
      </c>
      <c r="B232" s="37">
        <v>902</v>
      </c>
      <c r="C232" s="38">
        <v>10</v>
      </c>
      <c r="D232" s="38" t="s">
        <v>89</v>
      </c>
      <c r="E232" s="6" t="s">
        <v>240</v>
      </c>
      <c r="F232" s="39">
        <v>300</v>
      </c>
      <c r="G232" s="54">
        <v>3009.3</v>
      </c>
      <c r="H232" s="54">
        <v>2907.8</v>
      </c>
      <c r="I232" s="207">
        <f t="shared" si="83"/>
        <v>96.627122586648056</v>
      </c>
    </row>
    <row r="233" spans="1:9" ht="121.5" x14ac:dyDescent="0.25">
      <c r="A233" s="159" t="s">
        <v>266</v>
      </c>
      <c r="B233" s="33">
        <v>902</v>
      </c>
      <c r="C233" s="34">
        <v>10</v>
      </c>
      <c r="D233" s="34" t="s">
        <v>89</v>
      </c>
      <c r="E233" s="162" t="s">
        <v>241</v>
      </c>
      <c r="F233" s="36"/>
      <c r="G233" s="220">
        <f>G235+G234</f>
        <v>54</v>
      </c>
      <c r="H233" s="220">
        <f t="shared" ref="H233" si="100">H235+H234</f>
        <v>42.6</v>
      </c>
      <c r="I233" s="207">
        <f t="shared" si="83"/>
        <v>78.888888888888886</v>
      </c>
    </row>
    <row r="234" spans="1:9" ht="39" x14ac:dyDescent="0.25">
      <c r="A234" s="23" t="s">
        <v>17</v>
      </c>
      <c r="B234" s="37">
        <v>902</v>
      </c>
      <c r="C234" s="38" t="s">
        <v>104</v>
      </c>
      <c r="D234" s="38" t="s">
        <v>89</v>
      </c>
      <c r="E234" s="162" t="s">
        <v>241</v>
      </c>
      <c r="F234" s="39">
        <v>200</v>
      </c>
      <c r="G234" s="54">
        <v>0.5</v>
      </c>
      <c r="H234" s="54">
        <v>0.4</v>
      </c>
      <c r="I234" s="207">
        <f t="shared" si="83"/>
        <v>80</v>
      </c>
    </row>
    <row r="235" spans="1:9" ht="26.25" x14ac:dyDescent="0.25">
      <c r="A235" s="23" t="s">
        <v>61</v>
      </c>
      <c r="B235" s="37">
        <v>902</v>
      </c>
      <c r="C235" s="38">
        <v>10</v>
      </c>
      <c r="D235" s="38" t="s">
        <v>89</v>
      </c>
      <c r="E235" s="162" t="s">
        <v>241</v>
      </c>
      <c r="F235" s="39">
        <v>300</v>
      </c>
      <c r="G235" s="54">
        <v>53.5</v>
      </c>
      <c r="H235" s="54">
        <v>42.2</v>
      </c>
      <c r="I235" s="207">
        <f t="shared" si="83"/>
        <v>78.878504672897193</v>
      </c>
    </row>
    <row r="236" spans="1:9" ht="86.25" x14ac:dyDescent="0.25">
      <c r="A236" s="56" t="s">
        <v>377</v>
      </c>
      <c r="B236" s="71">
        <v>902</v>
      </c>
      <c r="C236" s="72">
        <v>10</v>
      </c>
      <c r="D236" s="72" t="s">
        <v>89</v>
      </c>
      <c r="E236" s="163" t="s">
        <v>227</v>
      </c>
      <c r="F236" s="74"/>
      <c r="G236" s="43">
        <f>G237</f>
        <v>424.8</v>
      </c>
      <c r="H236" s="43">
        <f t="shared" ref="H236" si="101">H237</f>
        <v>239.3</v>
      </c>
      <c r="I236" s="207">
        <f t="shared" si="83"/>
        <v>56.33239171374764</v>
      </c>
    </row>
    <row r="237" spans="1:9" ht="148.5" x14ac:dyDescent="0.25">
      <c r="A237" s="159" t="s">
        <v>267</v>
      </c>
      <c r="B237" s="61">
        <v>902</v>
      </c>
      <c r="C237" s="62">
        <v>10</v>
      </c>
      <c r="D237" s="62" t="s">
        <v>89</v>
      </c>
      <c r="E237" s="162" t="s">
        <v>242</v>
      </c>
      <c r="F237" s="74"/>
      <c r="G237" s="58">
        <f>G239+G238</f>
        <v>424.8</v>
      </c>
      <c r="H237" s="58">
        <f t="shared" ref="H237" si="102">H239+H238</f>
        <v>239.3</v>
      </c>
      <c r="I237" s="207">
        <f t="shared" si="83"/>
        <v>56.33239171374764</v>
      </c>
    </row>
    <row r="238" spans="1:9" ht="39" x14ac:dyDescent="0.25">
      <c r="A238" s="23" t="s">
        <v>17</v>
      </c>
      <c r="B238" s="212">
        <v>902</v>
      </c>
      <c r="C238" s="213" t="s">
        <v>104</v>
      </c>
      <c r="D238" s="213" t="s">
        <v>89</v>
      </c>
      <c r="E238" s="162" t="s">
        <v>287</v>
      </c>
      <c r="F238" s="206">
        <v>200</v>
      </c>
      <c r="G238" s="58"/>
      <c r="H238" s="58"/>
      <c r="I238" s="207"/>
    </row>
    <row r="239" spans="1:9" ht="26.25" x14ac:dyDescent="0.25">
      <c r="A239" s="21" t="s">
        <v>61</v>
      </c>
      <c r="B239" s="61">
        <v>902</v>
      </c>
      <c r="C239" s="62">
        <v>10</v>
      </c>
      <c r="D239" s="62" t="s">
        <v>89</v>
      </c>
      <c r="E239" s="6" t="s">
        <v>242</v>
      </c>
      <c r="F239" s="74">
        <v>300</v>
      </c>
      <c r="G239" s="58">
        <v>424.8</v>
      </c>
      <c r="H239" s="58">
        <v>239.3</v>
      </c>
      <c r="I239" s="207">
        <f t="shared" si="83"/>
        <v>56.33239171374764</v>
      </c>
    </row>
    <row r="240" spans="1:9" ht="15.75" x14ac:dyDescent="0.25">
      <c r="A240" s="22" t="s">
        <v>67</v>
      </c>
      <c r="B240" s="71">
        <v>902</v>
      </c>
      <c r="C240" s="72">
        <v>10</v>
      </c>
      <c r="D240" s="72" t="s">
        <v>90</v>
      </c>
      <c r="E240" s="73"/>
      <c r="F240" s="74"/>
      <c r="G240" s="43">
        <f>G241+G245</f>
        <v>7108</v>
      </c>
      <c r="H240" s="43">
        <f t="shared" ref="H240" si="103">H241+H245</f>
        <v>6839.9</v>
      </c>
      <c r="I240" s="207">
        <f t="shared" si="83"/>
        <v>96.228193584693301</v>
      </c>
    </row>
    <row r="241" spans="1:9" ht="72" x14ac:dyDescent="0.25">
      <c r="A241" s="56" t="s">
        <v>378</v>
      </c>
      <c r="B241" s="71">
        <v>902</v>
      </c>
      <c r="C241" s="72">
        <v>10</v>
      </c>
      <c r="D241" s="72" t="s">
        <v>90</v>
      </c>
      <c r="E241" s="163" t="s">
        <v>199</v>
      </c>
      <c r="F241" s="74"/>
      <c r="G241" s="220">
        <f>G242</f>
        <v>157</v>
      </c>
      <c r="H241" s="220">
        <f t="shared" ref="H241" si="104">H242</f>
        <v>157</v>
      </c>
      <c r="I241" s="207">
        <f t="shared" si="83"/>
        <v>100</v>
      </c>
    </row>
    <row r="242" spans="1:9" ht="108" x14ac:dyDescent="0.25">
      <c r="A242" s="159" t="s">
        <v>268</v>
      </c>
      <c r="B242" s="122">
        <v>902</v>
      </c>
      <c r="C242" s="123">
        <v>10</v>
      </c>
      <c r="D242" s="123" t="s">
        <v>90</v>
      </c>
      <c r="E242" s="162" t="s">
        <v>243</v>
      </c>
      <c r="F242" s="125"/>
      <c r="G242" s="49">
        <f>G244+G243</f>
        <v>157</v>
      </c>
      <c r="H242" s="49">
        <f t="shared" ref="H242" si="105">H244+H243</f>
        <v>157</v>
      </c>
      <c r="I242" s="207">
        <f t="shared" si="83"/>
        <v>100</v>
      </c>
    </row>
    <row r="243" spans="1:9" ht="39" x14ac:dyDescent="0.25">
      <c r="A243" s="23" t="s">
        <v>17</v>
      </c>
      <c r="B243" s="37">
        <v>902</v>
      </c>
      <c r="C243" s="38" t="s">
        <v>104</v>
      </c>
      <c r="D243" s="38" t="s">
        <v>90</v>
      </c>
      <c r="E243" s="6" t="s">
        <v>243</v>
      </c>
      <c r="F243" s="39">
        <v>200</v>
      </c>
      <c r="G243" s="58">
        <v>1.6</v>
      </c>
      <c r="H243" s="58">
        <v>1.6</v>
      </c>
      <c r="I243" s="207">
        <f t="shared" si="83"/>
        <v>100</v>
      </c>
    </row>
    <row r="244" spans="1:9" ht="26.25" x14ac:dyDescent="0.25">
      <c r="A244" s="23" t="s">
        <v>61</v>
      </c>
      <c r="B244" s="37">
        <v>902</v>
      </c>
      <c r="C244" s="38">
        <v>10</v>
      </c>
      <c r="D244" s="38" t="s">
        <v>90</v>
      </c>
      <c r="E244" s="6" t="s">
        <v>243</v>
      </c>
      <c r="F244" s="39">
        <v>300</v>
      </c>
      <c r="G244" s="58">
        <v>155.4</v>
      </c>
      <c r="H244" s="58">
        <v>155.4</v>
      </c>
      <c r="I244" s="207">
        <f t="shared" si="83"/>
        <v>100</v>
      </c>
    </row>
    <row r="245" spans="1:9" ht="45" x14ac:dyDescent="0.25">
      <c r="A245" s="55" t="s">
        <v>376</v>
      </c>
      <c r="B245" s="71">
        <v>902</v>
      </c>
      <c r="C245" s="72">
        <v>10</v>
      </c>
      <c r="D245" s="72" t="s">
        <v>90</v>
      </c>
      <c r="E245" s="163" t="s">
        <v>204</v>
      </c>
      <c r="F245" s="74"/>
      <c r="G245" s="43">
        <f>G246+G249</f>
        <v>6951</v>
      </c>
      <c r="H245" s="43">
        <f t="shared" ref="H245" si="106">H246+H249</f>
        <v>6682.9</v>
      </c>
      <c r="I245" s="207">
        <f t="shared" si="83"/>
        <v>96.143001007049349</v>
      </c>
    </row>
    <row r="246" spans="1:9" ht="27" x14ac:dyDescent="0.25">
      <c r="A246" s="159" t="s">
        <v>269</v>
      </c>
      <c r="B246" s="67">
        <v>902</v>
      </c>
      <c r="C246" s="68">
        <v>10</v>
      </c>
      <c r="D246" s="68" t="s">
        <v>90</v>
      </c>
      <c r="E246" s="163" t="s">
        <v>244</v>
      </c>
      <c r="F246" s="64"/>
      <c r="G246" s="49">
        <f>G248+G247</f>
        <v>4161</v>
      </c>
      <c r="H246" s="49">
        <f t="shared" ref="H246" si="107">H248+H247</f>
        <v>3966.4</v>
      </c>
      <c r="I246" s="207">
        <f t="shared" si="83"/>
        <v>95.323239605863975</v>
      </c>
    </row>
    <row r="247" spans="1:9" ht="39" x14ac:dyDescent="0.25">
      <c r="A247" s="23" t="s">
        <v>17</v>
      </c>
      <c r="B247" s="212">
        <v>902</v>
      </c>
      <c r="C247" s="213" t="s">
        <v>104</v>
      </c>
      <c r="D247" s="213" t="s">
        <v>90</v>
      </c>
      <c r="E247" s="6" t="s">
        <v>244</v>
      </c>
      <c r="F247" s="164">
        <v>200</v>
      </c>
      <c r="G247" s="58"/>
      <c r="H247" s="58"/>
      <c r="I247" s="207"/>
    </row>
    <row r="248" spans="1:9" ht="26.25" x14ac:dyDescent="0.25">
      <c r="A248" s="21" t="s">
        <v>61</v>
      </c>
      <c r="B248" s="61">
        <v>902</v>
      </c>
      <c r="C248" s="62">
        <v>10</v>
      </c>
      <c r="D248" s="62" t="s">
        <v>90</v>
      </c>
      <c r="E248" s="6" t="s">
        <v>244</v>
      </c>
      <c r="F248" s="75">
        <v>300</v>
      </c>
      <c r="G248" s="58">
        <v>4161</v>
      </c>
      <c r="H248" s="58">
        <v>3966.4</v>
      </c>
      <c r="I248" s="207">
        <f t="shared" si="83"/>
        <v>95.323239605863975</v>
      </c>
    </row>
    <row r="249" spans="1:9" ht="67.5" x14ac:dyDescent="0.25">
      <c r="A249" s="159" t="s">
        <v>270</v>
      </c>
      <c r="B249" s="67">
        <v>902</v>
      </c>
      <c r="C249" s="68">
        <v>10</v>
      </c>
      <c r="D249" s="68" t="s">
        <v>90</v>
      </c>
      <c r="E249" s="162" t="s">
        <v>245</v>
      </c>
      <c r="F249" s="64"/>
      <c r="G249" s="49">
        <f>G251+G250</f>
        <v>2790</v>
      </c>
      <c r="H249" s="49">
        <f t="shared" ref="H249" si="108">H251+H250</f>
        <v>2716.5</v>
      </c>
      <c r="I249" s="207">
        <f t="shared" si="83"/>
        <v>97.365591397849457</v>
      </c>
    </row>
    <row r="250" spans="1:9" ht="39" x14ac:dyDescent="0.25">
      <c r="A250" s="23" t="s">
        <v>17</v>
      </c>
      <c r="B250" s="212">
        <v>902</v>
      </c>
      <c r="C250" s="213" t="s">
        <v>104</v>
      </c>
      <c r="D250" s="213" t="s">
        <v>90</v>
      </c>
      <c r="E250" s="6" t="s">
        <v>245</v>
      </c>
      <c r="F250" s="164">
        <v>200</v>
      </c>
      <c r="G250" s="58"/>
      <c r="H250" s="58"/>
      <c r="I250" s="207"/>
    </row>
    <row r="251" spans="1:9" ht="26.25" x14ac:dyDescent="0.25">
      <c r="A251" s="21" t="s">
        <v>61</v>
      </c>
      <c r="B251" s="61">
        <v>902</v>
      </c>
      <c r="C251" s="62">
        <v>10</v>
      </c>
      <c r="D251" s="62" t="s">
        <v>90</v>
      </c>
      <c r="E251" s="6" t="s">
        <v>245</v>
      </c>
      <c r="F251" s="75">
        <v>300</v>
      </c>
      <c r="G251" s="58">
        <v>2790</v>
      </c>
      <c r="H251" s="58">
        <v>2716.5</v>
      </c>
      <c r="I251" s="207">
        <f t="shared" si="83"/>
        <v>97.365591397849457</v>
      </c>
    </row>
    <row r="252" spans="1:9" ht="26.25" x14ac:dyDescent="0.25">
      <c r="A252" s="22" t="s">
        <v>55</v>
      </c>
      <c r="B252" s="93">
        <v>902</v>
      </c>
      <c r="C252" s="94" t="s">
        <v>104</v>
      </c>
      <c r="D252" s="94" t="s">
        <v>96</v>
      </c>
      <c r="E252" s="95"/>
      <c r="F252" s="96"/>
      <c r="G252" s="43">
        <f>G253</f>
        <v>686.40000000000009</v>
      </c>
      <c r="H252" s="43">
        <f t="shared" ref="H252" si="109">H253</f>
        <v>686.3</v>
      </c>
      <c r="I252" s="207">
        <f t="shared" si="83"/>
        <v>99.985431235431207</v>
      </c>
    </row>
    <row r="253" spans="1:9" ht="40.5" x14ac:dyDescent="0.25">
      <c r="A253" s="159" t="s">
        <v>260</v>
      </c>
      <c r="B253" s="203">
        <v>902</v>
      </c>
      <c r="C253" s="204">
        <v>10</v>
      </c>
      <c r="D253" s="204" t="s">
        <v>96</v>
      </c>
      <c r="E253" s="162" t="s">
        <v>237</v>
      </c>
      <c r="F253" s="206"/>
      <c r="G253" s="43">
        <f>G254+G255+G256</f>
        <v>686.40000000000009</v>
      </c>
      <c r="H253" s="43">
        <f t="shared" ref="H253" si="110">H254+H255+H256</f>
        <v>686.3</v>
      </c>
      <c r="I253" s="207">
        <f t="shared" si="83"/>
        <v>99.985431235431207</v>
      </c>
    </row>
    <row r="254" spans="1:9" ht="90" x14ac:dyDescent="0.25">
      <c r="A254" s="21" t="s">
        <v>22</v>
      </c>
      <c r="B254" s="282">
        <v>902</v>
      </c>
      <c r="C254" s="283">
        <v>10</v>
      </c>
      <c r="D254" s="283" t="s">
        <v>96</v>
      </c>
      <c r="E254" s="6" t="s">
        <v>237</v>
      </c>
      <c r="F254" s="206">
        <v>100</v>
      </c>
      <c r="G254" s="58">
        <v>368.6</v>
      </c>
      <c r="H254" s="58">
        <v>368.6</v>
      </c>
      <c r="I254" s="207">
        <f t="shared" si="83"/>
        <v>100</v>
      </c>
    </row>
    <row r="255" spans="1:9" ht="39" x14ac:dyDescent="0.25">
      <c r="A255" s="21" t="s">
        <v>17</v>
      </c>
      <c r="B255" s="282">
        <v>902</v>
      </c>
      <c r="C255" s="283">
        <v>10</v>
      </c>
      <c r="D255" s="283" t="s">
        <v>96</v>
      </c>
      <c r="E255" s="6" t="s">
        <v>237</v>
      </c>
      <c r="F255" s="206">
        <v>200</v>
      </c>
      <c r="G255" s="58">
        <v>317.8</v>
      </c>
      <c r="H255" s="58">
        <v>317.7</v>
      </c>
      <c r="I255" s="207">
        <f t="shared" si="83"/>
        <v>99.968533668974189</v>
      </c>
    </row>
    <row r="256" spans="1:9" ht="26.25" x14ac:dyDescent="0.25">
      <c r="A256" s="20" t="s">
        <v>102</v>
      </c>
      <c r="B256" s="282">
        <v>902</v>
      </c>
      <c r="C256" s="283">
        <v>10</v>
      </c>
      <c r="D256" s="283" t="s">
        <v>96</v>
      </c>
      <c r="E256" s="6" t="s">
        <v>237</v>
      </c>
      <c r="F256" s="206">
        <v>300</v>
      </c>
      <c r="G256" s="58"/>
      <c r="H256" s="58"/>
      <c r="I256" s="207"/>
    </row>
    <row r="257" spans="1:9" ht="27" x14ac:dyDescent="0.25">
      <c r="A257" s="24" t="s">
        <v>99</v>
      </c>
      <c r="B257" s="71">
        <v>902</v>
      </c>
      <c r="C257" s="72" t="s">
        <v>2</v>
      </c>
      <c r="D257" s="72" t="s">
        <v>97</v>
      </c>
      <c r="E257" s="73"/>
      <c r="F257" s="74"/>
      <c r="G257" s="43">
        <f>G258</f>
        <v>0</v>
      </c>
      <c r="H257" s="43">
        <f t="shared" ref="H257:H259" si="111">H258</f>
        <v>0</v>
      </c>
      <c r="I257" s="207">
        <v>0</v>
      </c>
    </row>
    <row r="258" spans="1:9" ht="15.75" x14ac:dyDescent="0.25">
      <c r="A258" s="24" t="s">
        <v>79</v>
      </c>
      <c r="B258" s="71">
        <v>902</v>
      </c>
      <c r="C258" s="72" t="s">
        <v>2</v>
      </c>
      <c r="D258" s="72" t="s">
        <v>91</v>
      </c>
      <c r="E258" s="73"/>
      <c r="F258" s="74"/>
      <c r="G258" s="43">
        <f>G259</f>
        <v>0</v>
      </c>
      <c r="H258" s="43">
        <f t="shared" si="111"/>
        <v>0</v>
      </c>
      <c r="I258" s="207">
        <v>0</v>
      </c>
    </row>
    <row r="259" spans="1:9" ht="86.25" x14ac:dyDescent="0.25">
      <c r="A259" s="10" t="s">
        <v>379</v>
      </c>
      <c r="B259" s="71">
        <v>902</v>
      </c>
      <c r="C259" s="72">
        <v>11</v>
      </c>
      <c r="D259" s="72" t="s">
        <v>91</v>
      </c>
      <c r="E259" s="162" t="s">
        <v>246</v>
      </c>
      <c r="F259" s="75"/>
      <c r="G259" s="58">
        <f>G260</f>
        <v>0</v>
      </c>
      <c r="H259" s="58">
        <f t="shared" si="111"/>
        <v>0</v>
      </c>
      <c r="I259" s="207">
        <v>0</v>
      </c>
    </row>
    <row r="260" spans="1:9" s="4" customFormat="1" ht="40.5" x14ac:dyDescent="0.25">
      <c r="A260" s="66" t="s">
        <v>80</v>
      </c>
      <c r="B260" s="67">
        <v>902</v>
      </c>
      <c r="C260" s="68">
        <v>11</v>
      </c>
      <c r="D260" s="68" t="s">
        <v>91</v>
      </c>
      <c r="E260" s="162" t="s">
        <v>247</v>
      </c>
      <c r="F260" s="75"/>
      <c r="G260" s="58">
        <f>G261+G262</f>
        <v>0</v>
      </c>
      <c r="H260" s="58">
        <f t="shared" ref="H260" si="112">H261+H262</f>
        <v>0</v>
      </c>
      <c r="I260" s="207">
        <v>0</v>
      </c>
    </row>
    <row r="261" spans="1:9" ht="39" x14ac:dyDescent="0.25">
      <c r="A261" s="21" t="s">
        <v>17</v>
      </c>
      <c r="B261" s="61">
        <v>902</v>
      </c>
      <c r="C261" s="62" t="s">
        <v>2</v>
      </c>
      <c r="D261" s="62" t="s">
        <v>91</v>
      </c>
      <c r="E261" s="6" t="s">
        <v>248</v>
      </c>
      <c r="F261" s="75">
        <v>200</v>
      </c>
      <c r="G261" s="58"/>
      <c r="H261" s="58"/>
      <c r="I261" s="207"/>
    </row>
    <row r="262" spans="1:9" ht="26.25" x14ac:dyDescent="0.25">
      <c r="A262" s="21" t="s">
        <v>61</v>
      </c>
      <c r="B262" s="61">
        <v>902</v>
      </c>
      <c r="C262" s="62" t="s">
        <v>2</v>
      </c>
      <c r="D262" s="62" t="s">
        <v>91</v>
      </c>
      <c r="E262" s="6" t="s">
        <v>247</v>
      </c>
      <c r="F262" s="75">
        <v>300</v>
      </c>
      <c r="G262" s="58"/>
      <c r="H262" s="58"/>
      <c r="I262" s="207"/>
    </row>
    <row r="263" spans="1:9" ht="26.25" x14ac:dyDescent="0.25">
      <c r="A263" s="22" t="s">
        <v>53</v>
      </c>
      <c r="B263" s="71">
        <v>902</v>
      </c>
      <c r="C263" s="72">
        <v>12</v>
      </c>
      <c r="D263" s="72" t="s">
        <v>97</v>
      </c>
      <c r="E263" s="73"/>
      <c r="F263" s="74"/>
      <c r="G263" s="43">
        <f>G264</f>
        <v>1498.9</v>
      </c>
      <c r="H263" s="43">
        <f t="shared" ref="H263:H264" si="113">H264</f>
        <v>1498.9</v>
      </c>
      <c r="I263" s="207">
        <f t="shared" ref="I263:I324" si="114">H263/G263*100</f>
        <v>100</v>
      </c>
    </row>
    <row r="264" spans="1:9" ht="26.25" x14ac:dyDescent="0.25">
      <c r="A264" s="22" t="s">
        <v>121</v>
      </c>
      <c r="B264" s="130">
        <v>902</v>
      </c>
      <c r="C264" s="131" t="s">
        <v>103</v>
      </c>
      <c r="D264" s="131" t="s">
        <v>91</v>
      </c>
      <c r="E264" s="128"/>
      <c r="F264" s="129"/>
      <c r="G264" s="43">
        <f>G265</f>
        <v>1498.9</v>
      </c>
      <c r="H264" s="43">
        <f t="shared" si="113"/>
        <v>1498.9</v>
      </c>
      <c r="I264" s="207">
        <f t="shared" si="114"/>
        <v>100</v>
      </c>
    </row>
    <row r="265" spans="1:9" ht="86.25" x14ac:dyDescent="0.25">
      <c r="A265" s="10" t="s">
        <v>380</v>
      </c>
      <c r="B265" s="33">
        <v>902</v>
      </c>
      <c r="C265" s="34" t="s">
        <v>103</v>
      </c>
      <c r="D265" s="34" t="s">
        <v>91</v>
      </c>
      <c r="E265" s="35" t="s">
        <v>263</v>
      </c>
      <c r="F265" s="36"/>
      <c r="G265" s="43">
        <f>G266+G268</f>
        <v>1498.9</v>
      </c>
      <c r="H265" s="43">
        <f t="shared" ref="H265" si="115">H266+H268</f>
        <v>1498.9</v>
      </c>
      <c r="I265" s="207">
        <f t="shared" si="114"/>
        <v>100</v>
      </c>
    </row>
    <row r="266" spans="1:9" ht="148.5" x14ac:dyDescent="0.25">
      <c r="A266" s="25" t="s">
        <v>349</v>
      </c>
      <c r="B266" s="122">
        <v>902</v>
      </c>
      <c r="C266" s="123" t="s">
        <v>254</v>
      </c>
      <c r="D266" s="123" t="s">
        <v>255</v>
      </c>
      <c r="E266" s="124" t="s">
        <v>348</v>
      </c>
      <c r="F266" s="125"/>
      <c r="G266" s="49">
        <f>G267</f>
        <v>450</v>
      </c>
      <c r="H266" s="49">
        <f t="shared" ref="H266" si="116">H267</f>
        <v>450</v>
      </c>
      <c r="I266" s="207">
        <f t="shared" si="114"/>
        <v>100</v>
      </c>
    </row>
    <row r="267" spans="1:9" ht="51.75" x14ac:dyDescent="0.25">
      <c r="A267" s="23" t="s">
        <v>63</v>
      </c>
      <c r="B267" s="37">
        <v>902</v>
      </c>
      <c r="C267" s="38" t="s">
        <v>103</v>
      </c>
      <c r="D267" s="38" t="s">
        <v>91</v>
      </c>
      <c r="E267" s="18" t="s">
        <v>348</v>
      </c>
      <c r="F267" s="36">
        <v>600</v>
      </c>
      <c r="G267" s="58">
        <v>450</v>
      </c>
      <c r="H267" s="58">
        <v>450</v>
      </c>
      <c r="I267" s="207">
        <f t="shared" si="114"/>
        <v>100</v>
      </c>
    </row>
    <row r="268" spans="1:9" ht="148.5" x14ac:dyDescent="0.25">
      <c r="A268" s="25" t="s">
        <v>350</v>
      </c>
      <c r="B268" s="122">
        <v>902</v>
      </c>
      <c r="C268" s="123" t="s">
        <v>103</v>
      </c>
      <c r="D268" s="123" t="s">
        <v>91</v>
      </c>
      <c r="E268" s="124" t="s">
        <v>348</v>
      </c>
      <c r="F268" s="125"/>
      <c r="G268" s="49">
        <f>G269</f>
        <v>1048.9000000000001</v>
      </c>
      <c r="H268" s="49">
        <f t="shared" ref="H268" si="117">H269</f>
        <v>1048.9000000000001</v>
      </c>
      <c r="I268" s="207">
        <f t="shared" si="114"/>
        <v>100</v>
      </c>
    </row>
    <row r="269" spans="1:9" ht="51.75" x14ac:dyDescent="0.25">
      <c r="A269" s="23" t="s">
        <v>63</v>
      </c>
      <c r="B269" s="37">
        <v>902</v>
      </c>
      <c r="C269" s="38" t="s">
        <v>103</v>
      </c>
      <c r="D269" s="38" t="s">
        <v>91</v>
      </c>
      <c r="E269" s="18" t="s">
        <v>348</v>
      </c>
      <c r="F269" s="36">
        <v>600</v>
      </c>
      <c r="G269" s="58">
        <v>1048.9000000000001</v>
      </c>
      <c r="H269" s="58">
        <v>1048.9000000000001</v>
      </c>
      <c r="I269" s="207">
        <f t="shared" si="114"/>
        <v>100</v>
      </c>
    </row>
    <row r="270" spans="1:9" s="4" customFormat="1" ht="15.75" x14ac:dyDescent="0.25">
      <c r="A270" s="22" t="s">
        <v>54</v>
      </c>
      <c r="B270" s="71">
        <v>902</v>
      </c>
      <c r="C270" s="72"/>
      <c r="D270" s="72"/>
      <c r="E270" s="73"/>
      <c r="F270" s="74"/>
      <c r="G270" s="220"/>
      <c r="H270" s="220"/>
      <c r="I270" s="207"/>
    </row>
    <row r="271" spans="1:9" s="7" customFormat="1" ht="51.75" x14ac:dyDescent="0.25">
      <c r="A271" s="167" t="s">
        <v>36</v>
      </c>
      <c r="B271" s="188">
        <v>902</v>
      </c>
      <c r="C271" s="189" t="s">
        <v>89</v>
      </c>
      <c r="D271" s="189"/>
      <c r="E271" s="185"/>
      <c r="F271" s="186"/>
      <c r="G271" s="220">
        <f>G272</f>
        <v>294.89999999999998</v>
      </c>
      <c r="H271" s="220">
        <f t="shared" ref="H271:H274" si="118">H272</f>
        <v>294.89999999999998</v>
      </c>
      <c r="I271" s="207">
        <f t="shared" si="114"/>
        <v>100</v>
      </c>
    </row>
    <row r="272" spans="1:9" s="7" customFormat="1" ht="51.75" x14ac:dyDescent="0.25">
      <c r="A272" s="167" t="s">
        <v>37</v>
      </c>
      <c r="B272" s="188">
        <v>902</v>
      </c>
      <c r="C272" s="189" t="s">
        <v>89</v>
      </c>
      <c r="D272" s="189" t="s">
        <v>93</v>
      </c>
      <c r="E272" s="185"/>
      <c r="F272" s="186"/>
      <c r="G272" s="220">
        <f>G273</f>
        <v>294.89999999999998</v>
      </c>
      <c r="H272" s="220">
        <f t="shared" si="118"/>
        <v>294.89999999999998</v>
      </c>
      <c r="I272" s="207">
        <f t="shared" si="114"/>
        <v>100</v>
      </c>
    </row>
    <row r="273" spans="1:9" s="7" customFormat="1" ht="39" x14ac:dyDescent="0.25">
      <c r="A273" s="167" t="s">
        <v>16</v>
      </c>
      <c r="B273" s="188">
        <v>902</v>
      </c>
      <c r="C273" s="189" t="s">
        <v>89</v>
      </c>
      <c r="D273" s="189" t="s">
        <v>93</v>
      </c>
      <c r="E273" s="185" t="s">
        <v>127</v>
      </c>
      <c r="F273" s="186"/>
      <c r="G273" s="220">
        <f>G274</f>
        <v>294.89999999999998</v>
      </c>
      <c r="H273" s="220">
        <f t="shared" si="118"/>
        <v>294.89999999999998</v>
      </c>
      <c r="I273" s="207">
        <f t="shared" si="114"/>
        <v>100</v>
      </c>
    </row>
    <row r="274" spans="1:9" s="7" customFormat="1" ht="67.5" x14ac:dyDescent="0.25">
      <c r="A274" s="159" t="s">
        <v>38</v>
      </c>
      <c r="B274" s="188">
        <v>902</v>
      </c>
      <c r="C274" s="189" t="s">
        <v>89</v>
      </c>
      <c r="D274" s="189" t="s">
        <v>93</v>
      </c>
      <c r="E274" s="185" t="s">
        <v>175</v>
      </c>
      <c r="F274" s="186"/>
      <c r="G274" s="220">
        <f>G275</f>
        <v>294.89999999999998</v>
      </c>
      <c r="H274" s="220">
        <f t="shared" si="118"/>
        <v>294.89999999999998</v>
      </c>
      <c r="I274" s="207">
        <f t="shared" si="114"/>
        <v>100</v>
      </c>
    </row>
    <row r="275" spans="1:9" s="7" customFormat="1" ht="15.75" x14ac:dyDescent="0.25">
      <c r="A275" s="8" t="s">
        <v>56</v>
      </c>
      <c r="B275" s="313">
        <v>902</v>
      </c>
      <c r="C275" s="314" t="s">
        <v>89</v>
      </c>
      <c r="D275" s="314" t="s">
        <v>93</v>
      </c>
      <c r="E275" s="6" t="s">
        <v>175</v>
      </c>
      <c r="F275" s="164">
        <v>500</v>
      </c>
      <c r="G275" s="121">
        <v>294.89999999999998</v>
      </c>
      <c r="H275" s="121">
        <v>294.89999999999998</v>
      </c>
      <c r="I275" s="207">
        <f t="shared" si="114"/>
        <v>100</v>
      </c>
    </row>
    <row r="276" spans="1:9" s="7" customFormat="1" ht="33.75" customHeight="1" x14ac:dyDescent="0.25">
      <c r="A276" s="167" t="s">
        <v>396</v>
      </c>
      <c r="B276" s="203">
        <v>902</v>
      </c>
      <c r="C276" s="204" t="s">
        <v>90</v>
      </c>
      <c r="D276" s="204" t="s">
        <v>93</v>
      </c>
      <c r="E276" s="205"/>
      <c r="F276" s="206"/>
      <c r="G276" s="220">
        <f>G277</f>
        <v>2885.9</v>
      </c>
      <c r="H276" s="220">
        <f t="shared" ref="H276:H277" si="119">H277</f>
        <v>2885.9</v>
      </c>
      <c r="I276" s="207">
        <f t="shared" si="114"/>
        <v>100</v>
      </c>
    </row>
    <row r="277" spans="1:9" s="7" customFormat="1" ht="64.5" x14ac:dyDescent="0.25">
      <c r="A277" s="178" t="s">
        <v>395</v>
      </c>
      <c r="B277" s="203">
        <v>902</v>
      </c>
      <c r="C277" s="204" t="s">
        <v>90</v>
      </c>
      <c r="D277" s="204" t="s">
        <v>93</v>
      </c>
      <c r="E277" s="205" t="s">
        <v>343</v>
      </c>
      <c r="F277" s="206"/>
      <c r="G277" s="220">
        <f>G278</f>
        <v>2885.9</v>
      </c>
      <c r="H277" s="220">
        <f t="shared" si="119"/>
        <v>2885.9</v>
      </c>
      <c r="I277" s="207">
        <f t="shared" si="114"/>
        <v>100</v>
      </c>
    </row>
    <row r="278" spans="1:9" s="7" customFormat="1" ht="39" x14ac:dyDescent="0.25">
      <c r="A278" s="167" t="s">
        <v>408</v>
      </c>
      <c r="B278" s="203">
        <v>902</v>
      </c>
      <c r="C278" s="204" t="s">
        <v>90</v>
      </c>
      <c r="D278" s="204" t="s">
        <v>93</v>
      </c>
      <c r="E278" s="205" t="s">
        <v>406</v>
      </c>
      <c r="F278" s="206"/>
      <c r="G278" s="220">
        <f>G279+G281</f>
        <v>2885.9</v>
      </c>
      <c r="H278" s="220">
        <f t="shared" ref="H278" si="120">H279+H281</f>
        <v>2885.9</v>
      </c>
      <c r="I278" s="207">
        <f t="shared" si="114"/>
        <v>100</v>
      </c>
    </row>
    <row r="279" spans="1:9" s="7" customFormat="1" ht="81" x14ac:dyDescent="0.25">
      <c r="A279" s="24" t="s">
        <v>404</v>
      </c>
      <c r="B279" s="160">
        <v>902</v>
      </c>
      <c r="C279" s="161" t="s">
        <v>90</v>
      </c>
      <c r="D279" s="161" t="s">
        <v>93</v>
      </c>
      <c r="E279" s="162" t="s">
        <v>425</v>
      </c>
      <c r="F279" s="157"/>
      <c r="G279" s="220">
        <f>G280</f>
        <v>2.9</v>
      </c>
      <c r="H279" s="220">
        <f t="shared" ref="H279" si="121">H280</f>
        <v>2.9</v>
      </c>
      <c r="I279" s="207">
        <f t="shared" si="114"/>
        <v>100</v>
      </c>
    </row>
    <row r="280" spans="1:9" s="7" customFormat="1" ht="15.75" x14ac:dyDescent="0.25">
      <c r="A280" s="21" t="s">
        <v>56</v>
      </c>
      <c r="B280" s="313">
        <v>902</v>
      </c>
      <c r="C280" s="314" t="s">
        <v>90</v>
      </c>
      <c r="D280" s="314" t="s">
        <v>93</v>
      </c>
      <c r="E280" s="6" t="s">
        <v>425</v>
      </c>
      <c r="F280" s="164">
        <v>500</v>
      </c>
      <c r="G280" s="54">
        <v>2.9</v>
      </c>
      <c r="H280" s="54">
        <v>2.9</v>
      </c>
      <c r="I280" s="207">
        <f t="shared" si="114"/>
        <v>100</v>
      </c>
    </row>
    <row r="281" spans="1:9" s="7" customFormat="1" ht="81" x14ac:dyDescent="0.25">
      <c r="A281" s="24" t="s">
        <v>405</v>
      </c>
      <c r="B281" s="160">
        <v>902</v>
      </c>
      <c r="C281" s="161" t="s">
        <v>90</v>
      </c>
      <c r="D281" s="161" t="s">
        <v>93</v>
      </c>
      <c r="E281" s="162" t="s">
        <v>425</v>
      </c>
      <c r="F281" s="157"/>
      <c r="G281" s="220">
        <f>G282</f>
        <v>2883</v>
      </c>
      <c r="H281" s="220">
        <f t="shared" ref="H281" si="122">H282</f>
        <v>2883</v>
      </c>
      <c r="I281" s="207">
        <f t="shared" si="114"/>
        <v>100</v>
      </c>
    </row>
    <row r="282" spans="1:9" s="7" customFormat="1" ht="15.75" x14ac:dyDescent="0.25">
      <c r="A282" s="21" t="s">
        <v>56</v>
      </c>
      <c r="B282" s="313">
        <v>902</v>
      </c>
      <c r="C282" s="314" t="s">
        <v>90</v>
      </c>
      <c r="D282" s="314" t="s">
        <v>93</v>
      </c>
      <c r="E282" s="18" t="s">
        <v>425</v>
      </c>
      <c r="F282" s="39">
        <v>500</v>
      </c>
      <c r="G282" s="54">
        <v>2883</v>
      </c>
      <c r="H282" s="54">
        <v>2883</v>
      </c>
      <c r="I282" s="207">
        <f t="shared" si="114"/>
        <v>100</v>
      </c>
    </row>
    <row r="283" spans="1:9" s="7" customFormat="1" ht="26.25" x14ac:dyDescent="0.25">
      <c r="A283" s="178" t="s">
        <v>43</v>
      </c>
      <c r="B283" s="33">
        <v>902</v>
      </c>
      <c r="C283" s="34" t="s">
        <v>94</v>
      </c>
      <c r="D283" s="34"/>
      <c r="E283" s="35"/>
      <c r="F283" s="36"/>
      <c r="G283" s="220">
        <f>G284+G288</f>
        <v>6679.1</v>
      </c>
      <c r="H283" s="220">
        <f t="shared" ref="H283" si="123">H284+H288</f>
        <v>6668.2999999999993</v>
      </c>
      <c r="I283" s="207">
        <f t="shared" si="114"/>
        <v>99.838301567576451</v>
      </c>
    </row>
    <row r="284" spans="1:9" ht="15.75" x14ac:dyDescent="0.25">
      <c r="A284" s="178" t="s">
        <v>44</v>
      </c>
      <c r="B284" s="33">
        <v>902</v>
      </c>
      <c r="C284" s="34" t="s">
        <v>94</v>
      </c>
      <c r="D284" s="34" t="s">
        <v>91</v>
      </c>
      <c r="E284" s="35" t="s">
        <v>198</v>
      </c>
      <c r="F284" s="36"/>
      <c r="G284" s="220">
        <f>G285</f>
        <v>5121.5</v>
      </c>
      <c r="H284" s="220">
        <f t="shared" ref="H284:H286" si="124">H285</f>
        <v>5110.7</v>
      </c>
      <c r="I284" s="207">
        <f t="shared" si="114"/>
        <v>99.789124279996088</v>
      </c>
    </row>
    <row r="285" spans="1:9" ht="39" x14ac:dyDescent="0.25">
      <c r="A285" s="167" t="s">
        <v>16</v>
      </c>
      <c r="B285" s="33">
        <v>902</v>
      </c>
      <c r="C285" s="34" t="s">
        <v>94</v>
      </c>
      <c r="D285" s="34" t="s">
        <v>91</v>
      </c>
      <c r="E285" s="35" t="s">
        <v>198</v>
      </c>
      <c r="F285" s="36"/>
      <c r="G285" s="220">
        <f>G286</f>
        <v>5121.5</v>
      </c>
      <c r="H285" s="220">
        <f t="shared" si="124"/>
        <v>5110.7</v>
      </c>
      <c r="I285" s="207">
        <f t="shared" si="114"/>
        <v>99.789124279996088</v>
      </c>
    </row>
    <row r="286" spans="1:9" s="4" customFormat="1" ht="94.5" x14ac:dyDescent="0.25">
      <c r="A286" s="25" t="s">
        <v>124</v>
      </c>
      <c r="B286" s="33">
        <v>902</v>
      </c>
      <c r="C286" s="34" t="s">
        <v>94</v>
      </c>
      <c r="D286" s="34" t="s">
        <v>91</v>
      </c>
      <c r="E286" s="35" t="s">
        <v>250</v>
      </c>
      <c r="F286" s="36"/>
      <c r="G286" s="220">
        <f>G287</f>
        <v>5121.5</v>
      </c>
      <c r="H286" s="220">
        <f t="shared" si="124"/>
        <v>5110.7</v>
      </c>
      <c r="I286" s="207">
        <f t="shared" si="114"/>
        <v>99.789124279996088</v>
      </c>
    </row>
    <row r="287" spans="1:9" ht="15.75" x14ac:dyDescent="0.25">
      <c r="A287" s="179" t="s">
        <v>56</v>
      </c>
      <c r="B287" s="37">
        <v>902</v>
      </c>
      <c r="C287" s="38" t="s">
        <v>94</v>
      </c>
      <c r="D287" s="38" t="s">
        <v>91</v>
      </c>
      <c r="E287" s="18" t="s">
        <v>250</v>
      </c>
      <c r="F287" s="39">
        <v>500</v>
      </c>
      <c r="G287" s="54">
        <v>5121.5</v>
      </c>
      <c r="H287" s="54">
        <v>5110.7</v>
      </c>
      <c r="I287" s="207">
        <f t="shared" si="114"/>
        <v>99.789124279996088</v>
      </c>
    </row>
    <row r="288" spans="1:9" ht="15.75" x14ac:dyDescent="0.25">
      <c r="A288" s="31" t="s">
        <v>342</v>
      </c>
      <c r="B288" s="203">
        <v>902</v>
      </c>
      <c r="C288" s="204" t="s">
        <v>94</v>
      </c>
      <c r="D288" s="204" t="s">
        <v>89</v>
      </c>
      <c r="E288" s="205"/>
      <c r="F288" s="206"/>
      <c r="G288" s="220">
        <f>G294+G289</f>
        <v>1557.6</v>
      </c>
      <c r="H288" s="220">
        <f t="shared" ref="H288" si="125">H294+H289</f>
        <v>1557.6</v>
      </c>
      <c r="I288" s="207">
        <f t="shared" si="114"/>
        <v>100</v>
      </c>
    </row>
    <row r="289" spans="1:9" ht="39" x14ac:dyDescent="0.25">
      <c r="A289" s="167" t="s">
        <v>16</v>
      </c>
      <c r="B289" s="118">
        <v>902</v>
      </c>
      <c r="C289" s="204" t="s">
        <v>94</v>
      </c>
      <c r="D289" s="204" t="s">
        <v>89</v>
      </c>
      <c r="E289" s="205" t="s">
        <v>127</v>
      </c>
      <c r="F289" s="206"/>
      <c r="G289" s="220">
        <f>G290+G292</f>
        <v>557.6</v>
      </c>
      <c r="H289" s="220">
        <f t="shared" ref="H289" si="126">H290+H292</f>
        <v>557.6</v>
      </c>
      <c r="I289" s="207">
        <f t="shared" si="114"/>
        <v>100</v>
      </c>
    </row>
    <row r="290" spans="1:9" ht="26.25" x14ac:dyDescent="0.25">
      <c r="A290" s="167" t="s">
        <v>397</v>
      </c>
      <c r="B290" s="118">
        <v>902</v>
      </c>
      <c r="C290" s="204" t="s">
        <v>94</v>
      </c>
      <c r="D290" s="204" t="s">
        <v>89</v>
      </c>
      <c r="E290" s="205" t="s">
        <v>398</v>
      </c>
      <c r="F290" s="206"/>
      <c r="G290" s="220">
        <f>G291</f>
        <v>177.6</v>
      </c>
      <c r="H290" s="220">
        <f t="shared" ref="H290" si="127">H291</f>
        <v>177.6</v>
      </c>
      <c r="I290" s="207">
        <f t="shared" si="114"/>
        <v>100</v>
      </c>
    </row>
    <row r="291" spans="1:9" ht="15.75" x14ac:dyDescent="0.25">
      <c r="A291" s="179" t="s">
        <v>56</v>
      </c>
      <c r="B291" s="117">
        <v>902</v>
      </c>
      <c r="C291" s="314" t="s">
        <v>94</v>
      </c>
      <c r="D291" s="314" t="s">
        <v>89</v>
      </c>
      <c r="E291" s="6" t="s">
        <v>399</v>
      </c>
      <c r="F291" s="164">
        <v>500</v>
      </c>
      <c r="G291" s="54">
        <v>177.6</v>
      </c>
      <c r="H291" s="54">
        <v>177.6</v>
      </c>
      <c r="I291" s="207">
        <f t="shared" si="114"/>
        <v>100</v>
      </c>
    </row>
    <row r="292" spans="1:9" ht="94.5" x14ac:dyDescent="0.25">
      <c r="A292" s="48" t="s">
        <v>434</v>
      </c>
      <c r="B292" s="28">
        <v>902</v>
      </c>
      <c r="C292" s="29" t="s">
        <v>94</v>
      </c>
      <c r="D292" s="29" t="s">
        <v>89</v>
      </c>
      <c r="E292" s="41" t="s">
        <v>401</v>
      </c>
      <c r="F292" s="206"/>
      <c r="G292" s="220">
        <f>G293</f>
        <v>380</v>
      </c>
      <c r="H292" s="220">
        <f t="shared" ref="H292" si="128">H293</f>
        <v>380</v>
      </c>
      <c r="I292" s="207">
        <f t="shared" si="114"/>
        <v>100</v>
      </c>
    </row>
    <row r="293" spans="1:9" ht="15.75" x14ac:dyDescent="0.25">
      <c r="A293" s="179" t="s">
        <v>56</v>
      </c>
      <c r="B293" s="190">
        <v>902</v>
      </c>
      <c r="C293" s="191" t="s">
        <v>94</v>
      </c>
      <c r="D293" s="191" t="s">
        <v>89</v>
      </c>
      <c r="E293" s="192" t="s">
        <v>401</v>
      </c>
      <c r="F293" s="164">
        <v>500</v>
      </c>
      <c r="G293" s="54">
        <v>380</v>
      </c>
      <c r="H293" s="54">
        <v>380</v>
      </c>
      <c r="I293" s="207">
        <f t="shared" si="114"/>
        <v>100</v>
      </c>
    </row>
    <row r="294" spans="1:9" ht="86.25" x14ac:dyDescent="0.25">
      <c r="A294" s="321" t="s">
        <v>395</v>
      </c>
      <c r="B294" s="288">
        <v>902</v>
      </c>
      <c r="C294" s="29" t="s">
        <v>94</v>
      </c>
      <c r="D294" s="29" t="s">
        <v>89</v>
      </c>
      <c r="E294" s="41" t="s">
        <v>343</v>
      </c>
      <c r="F294" s="42"/>
      <c r="G294" s="220">
        <f>G295</f>
        <v>1000</v>
      </c>
      <c r="H294" s="220">
        <f t="shared" ref="H294:H296" si="129">H295</f>
        <v>1000</v>
      </c>
      <c r="I294" s="207">
        <f t="shared" si="114"/>
        <v>100</v>
      </c>
    </row>
    <row r="295" spans="1:9" ht="39" x14ac:dyDescent="0.25">
      <c r="A295" s="167" t="s">
        <v>408</v>
      </c>
      <c r="B295" s="323">
        <v>902</v>
      </c>
      <c r="C295" s="191" t="s">
        <v>94</v>
      </c>
      <c r="D295" s="191" t="s">
        <v>89</v>
      </c>
      <c r="E295" s="41" t="s">
        <v>406</v>
      </c>
      <c r="F295" s="42"/>
      <c r="G295" s="220">
        <f>G296</f>
        <v>1000</v>
      </c>
      <c r="H295" s="220">
        <f t="shared" si="129"/>
        <v>1000</v>
      </c>
      <c r="I295" s="207">
        <f t="shared" si="114"/>
        <v>100</v>
      </c>
    </row>
    <row r="296" spans="1:9" ht="40.5" x14ac:dyDescent="0.25">
      <c r="A296" s="48" t="s">
        <v>409</v>
      </c>
      <c r="B296" s="325">
        <v>902</v>
      </c>
      <c r="C296" s="234" t="s">
        <v>94</v>
      </c>
      <c r="D296" s="234" t="s">
        <v>89</v>
      </c>
      <c r="E296" s="231" t="s">
        <v>410</v>
      </c>
      <c r="F296" s="324"/>
      <c r="G296" s="226">
        <f>G297</f>
        <v>1000</v>
      </c>
      <c r="H296" s="226">
        <f t="shared" si="129"/>
        <v>1000</v>
      </c>
      <c r="I296" s="207">
        <f t="shared" si="114"/>
        <v>100</v>
      </c>
    </row>
    <row r="297" spans="1:9" ht="15.75" x14ac:dyDescent="0.25">
      <c r="A297" s="50" t="s">
        <v>56</v>
      </c>
      <c r="B297" s="323">
        <v>902</v>
      </c>
      <c r="C297" s="191" t="s">
        <v>94</v>
      </c>
      <c r="D297" s="191" t="s">
        <v>89</v>
      </c>
      <c r="E297" s="192" t="s">
        <v>410</v>
      </c>
      <c r="F297" s="193">
        <v>500</v>
      </c>
      <c r="G297" s="54">
        <v>1000</v>
      </c>
      <c r="H297" s="54">
        <v>1000</v>
      </c>
      <c r="I297" s="207">
        <f t="shared" si="114"/>
        <v>100</v>
      </c>
    </row>
    <row r="298" spans="1:9" ht="15.75" x14ac:dyDescent="0.25">
      <c r="A298" s="167" t="s">
        <v>1</v>
      </c>
      <c r="B298" s="203">
        <v>902</v>
      </c>
      <c r="C298" s="204" t="s">
        <v>96</v>
      </c>
      <c r="D298" s="204"/>
      <c r="E298" s="205"/>
      <c r="F298" s="206"/>
      <c r="G298" s="220">
        <f>G299</f>
        <v>100</v>
      </c>
      <c r="H298" s="220">
        <f t="shared" ref="H298:H302" si="130">H299</f>
        <v>100</v>
      </c>
      <c r="I298" s="207">
        <f t="shared" si="114"/>
        <v>100</v>
      </c>
    </row>
    <row r="299" spans="1:9" ht="26.25" x14ac:dyDescent="0.25">
      <c r="A299" s="167" t="s">
        <v>48</v>
      </c>
      <c r="B299" s="203">
        <v>902</v>
      </c>
      <c r="C299" s="204" t="s">
        <v>96</v>
      </c>
      <c r="D299" s="204" t="s">
        <v>89</v>
      </c>
      <c r="E299" s="205"/>
      <c r="F299" s="206"/>
      <c r="G299" s="220">
        <f>G300</f>
        <v>100</v>
      </c>
      <c r="H299" s="220">
        <f t="shared" si="130"/>
        <v>100</v>
      </c>
      <c r="I299" s="207">
        <f t="shared" si="114"/>
        <v>100</v>
      </c>
    </row>
    <row r="300" spans="1:9" ht="78.75" x14ac:dyDescent="0.25">
      <c r="A300" s="44" t="s">
        <v>114</v>
      </c>
      <c r="B300" s="267">
        <v>902</v>
      </c>
      <c r="C300" s="268" t="s">
        <v>96</v>
      </c>
      <c r="D300" s="268" t="s">
        <v>89</v>
      </c>
      <c r="E300" s="205" t="s">
        <v>194</v>
      </c>
      <c r="F300" s="206"/>
      <c r="G300" s="54">
        <f>G301</f>
        <v>100</v>
      </c>
      <c r="H300" s="54">
        <f t="shared" si="130"/>
        <v>100</v>
      </c>
      <c r="I300" s="207">
        <f t="shared" si="114"/>
        <v>100</v>
      </c>
    </row>
    <row r="301" spans="1:9" ht="110.25" x14ac:dyDescent="0.25">
      <c r="A301" s="176" t="s">
        <v>193</v>
      </c>
      <c r="B301" s="267">
        <v>902</v>
      </c>
      <c r="C301" s="268" t="s">
        <v>96</v>
      </c>
      <c r="D301" s="268" t="s">
        <v>89</v>
      </c>
      <c r="E301" s="205" t="s">
        <v>195</v>
      </c>
      <c r="F301" s="206"/>
      <c r="G301" s="54">
        <f>G302</f>
        <v>100</v>
      </c>
      <c r="H301" s="54">
        <f t="shared" si="130"/>
        <v>100</v>
      </c>
      <c r="I301" s="207">
        <f t="shared" si="114"/>
        <v>100</v>
      </c>
    </row>
    <row r="302" spans="1:9" ht="63" x14ac:dyDescent="0.25">
      <c r="A302" s="177" t="s">
        <v>196</v>
      </c>
      <c r="B302" s="203">
        <v>902</v>
      </c>
      <c r="C302" s="204" t="s">
        <v>96</v>
      </c>
      <c r="D302" s="204" t="s">
        <v>89</v>
      </c>
      <c r="E302" s="205" t="s">
        <v>197</v>
      </c>
      <c r="F302" s="206"/>
      <c r="G302" s="54">
        <f>G303</f>
        <v>100</v>
      </c>
      <c r="H302" s="54">
        <f t="shared" si="130"/>
        <v>100</v>
      </c>
      <c r="I302" s="207">
        <f t="shared" si="114"/>
        <v>100</v>
      </c>
    </row>
    <row r="303" spans="1:9" ht="15.75" x14ac:dyDescent="0.25">
      <c r="A303" s="50" t="s">
        <v>56</v>
      </c>
      <c r="B303" s="267">
        <v>902</v>
      </c>
      <c r="C303" s="268" t="s">
        <v>96</v>
      </c>
      <c r="D303" s="268" t="s">
        <v>89</v>
      </c>
      <c r="E303" s="6" t="s">
        <v>197</v>
      </c>
      <c r="F303" s="164">
        <v>500</v>
      </c>
      <c r="G303" s="54">
        <v>100</v>
      </c>
      <c r="H303" s="54">
        <v>100</v>
      </c>
      <c r="I303" s="207">
        <f t="shared" si="114"/>
        <v>100</v>
      </c>
    </row>
    <row r="304" spans="1:9" ht="26.25" x14ac:dyDescent="0.25">
      <c r="A304" s="22" t="s">
        <v>65</v>
      </c>
      <c r="B304" s="118">
        <v>902</v>
      </c>
      <c r="C304" s="94" t="s">
        <v>92</v>
      </c>
      <c r="D304" s="94" t="s">
        <v>92</v>
      </c>
      <c r="E304" s="95"/>
      <c r="F304" s="96"/>
      <c r="G304" s="220">
        <f>G305</f>
        <v>40</v>
      </c>
      <c r="H304" s="220">
        <f t="shared" ref="H304:H307" si="131">H305</f>
        <v>39.9</v>
      </c>
      <c r="I304" s="207">
        <f t="shared" si="114"/>
        <v>99.75</v>
      </c>
    </row>
    <row r="305" spans="1:9" ht="99.75" x14ac:dyDescent="0.25">
      <c r="A305" s="114" t="s">
        <v>381</v>
      </c>
      <c r="B305" s="168">
        <v>902</v>
      </c>
      <c r="C305" s="169" t="s">
        <v>92</v>
      </c>
      <c r="D305" s="169" t="s">
        <v>92</v>
      </c>
      <c r="E305" s="163" t="s">
        <v>218</v>
      </c>
      <c r="F305" s="96"/>
      <c r="G305" s="220">
        <f>G306</f>
        <v>40</v>
      </c>
      <c r="H305" s="220">
        <f t="shared" si="131"/>
        <v>39.9</v>
      </c>
      <c r="I305" s="207">
        <f t="shared" si="114"/>
        <v>99.75</v>
      </c>
    </row>
    <row r="306" spans="1:9" ht="38.25" x14ac:dyDescent="0.25">
      <c r="A306" s="119" t="s">
        <v>216</v>
      </c>
      <c r="B306" s="168">
        <v>902</v>
      </c>
      <c r="C306" s="169" t="s">
        <v>92</v>
      </c>
      <c r="D306" s="169" t="s">
        <v>92</v>
      </c>
      <c r="E306" s="163" t="s">
        <v>217</v>
      </c>
      <c r="F306" s="165"/>
      <c r="G306" s="220">
        <f>G307</f>
        <v>40</v>
      </c>
      <c r="H306" s="220">
        <f t="shared" si="131"/>
        <v>39.9</v>
      </c>
      <c r="I306" s="207">
        <f t="shared" si="114"/>
        <v>99.75</v>
      </c>
    </row>
    <row r="307" spans="1:9" ht="78.75" x14ac:dyDescent="0.25">
      <c r="A307" s="177" t="s">
        <v>297</v>
      </c>
      <c r="B307" s="203">
        <v>902</v>
      </c>
      <c r="C307" s="204" t="s">
        <v>92</v>
      </c>
      <c r="D307" s="204" t="s">
        <v>92</v>
      </c>
      <c r="E307" s="205" t="s">
        <v>314</v>
      </c>
      <c r="F307" s="96"/>
      <c r="G307" s="220">
        <f>G308</f>
        <v>40</v>
      </c>
      <c r="H307" s="220">
        <f t="shared" si="131"/>
        <v>39.9</v>
      </c>
      <c r="I307" s="207">
        <f t="shared" si="114"/>
        <v>99.75</v>
      </c>
    </row>
    <row r="308" spans="1:9" ht="15.75" x14ac:dyDescent="0.25">
      <c r="A308" s="21" t="s">
        <v>56</v>
      </c>
      <c r="B308" s="89">
        <v>902</v>
      </c>
      <c r="C308" s="90" t="s">
        <v>92</v>
      </c>
      <c r="D308" s="90" t="s">
        <v>92</v>
      </c>
      <c r="E308" s="6" t="s">
        <v>314</v>
      </c>
      <c r="F308" s="97">
        <v>500</v>
      </c>
      <c r="G308" s="54">
        <v>40</v>
      </c>
      <c r="H308" s="54">
        <v>39.9</v>
      </c>
      <c r="I308" s="207">
        <f t="shared" si="114"/>
        <v>99.75</v>
      </c>
    </row>
    <row r="309" spans="1:9" ht="28.5" customHeight="1" x14ac:dyDescent="0.25">
      <c r="A309" s="167" t="s">
        <v>105</v>
      </c>
      <c r="B309" s="118">
        <v>902</v>
      </c>
      <c r="C309" s="204" t="s">
        <v>95</v>
      </c>
      <c r="D309" s="204"/>
      <c r="E309" s="6"/>
      <c r="F309" s="164"/>
      <c r="G309" s="220">
        <f>G310</f>
        <v>153</v>
      </c>
      <c r="H309" s="220">
        <f t="shared" ref="H309:H313" si="132">H310</f>
        <v>153</v>
      </c>
      <c r="I309" s="207">
        <f t="shared" si="114"/>
        <v>100</v>
      </c>
    </row>
    <row r="310" spans="1:9" ht="16.5" thickBot="1" x14ac:dyDescent="0.3">
      <c r="A310" s="167" t="s">
        <v>73</v>
      </c>
      <c r="B310" s="118">
        <v>902</v>
      </c>
      <c r="C310" s="204" t="s">
        <v>95</v>
      </c>
      <c r="D310" s="204" t="s">
        <v>88</v>
      </c>
      <c r="E310" s="6"/>
      <c r="F310" s="164"/>
      <c r="G310" s="220">
        <f>G311</f>
        <v>153</v>
      </c>
      <c r="H310" s="220">
        <f t="shared" si="132"/>
        <v>153</v>
      </c>
      <c r="I310" s="207">
        <f t="shared" si="114"/>
        <v>100</v>
      </c>
    </row>
    <row r="311" spans="1:9" ht="142.5" thickBot="1" x14ac:dyDescent="0.3">
      <c r="A311" s="320" t="s">
        <v>315</v>
      </c>
      <c r="B311" s="118">
        <v>902</v>
      </c>
      <c r="C311" s="204" t="s">
        <v>95</v>
      </c>
      <c r="D311" s="204" t="s">
        <v>88</v>
      </c>
      <c r="E311" s="205" t="s">
        <v>225</v>
      </c>
      <c r="F311" s="164"/>
      <c r="G311" s="220">
        <f>G312</f>
        <v>153</v>
      </c>
      <c r="H311" s="220">
        <f t="shared" si="132"/>
        <v>153</v>
      </c>
      <c r="I311" s="207">
        <f t="shared" si="114"/>
        <v>100</v>
      </c>
    </row>
    <row r="312" spans="1:9" ht="63.75" thickBot="1" x14ac:dyDescent="0.3">
      <c r="A312" s="245" t="s">
        <v>316</v>
      </c>
      <c r="B312" s="118">
        <v>902</v>
      </c>
      <c r="C312" s="204" t="s">
        <v>95</v>
      </c>
      <c r="D312" s="204" t="s">
        <v>88</v>
      </c>
      <c r="E312" s="205" t="s">
        <v>162</v>
      </c>
      <c r="F312" s="164"/>
      <c r="G312" s="220">
        <f>G313</f>
        <v>153</v>
      </c>
      <c r="H312" s="220">
        <f t="shared" si="132"/>
        <v>153</v>
      </c>
      <c r="I312" s="207">
        <f t="shared" si="114"/>
        <v>100</v>
      </c>
    </row>
    <row r="313" spans="1:9" ht="63.75" thickBot="1" x14ac:dyDescent="0.3">
      <c r="A313" s="246" t="s">
        <v>317</v>
      </c>
      <c r="B313" s="116">
        <v>902</v>
      </c>
      <c r="C313" s="161" t="s">
        <v>95</v>
      </c>
      <c r="D313" s="161" t="s">
        <v>88</v>
      </c>
      <c r="E313" s="162" t="s">
        <v>163</v>
      </c>
      <c r="F313" s="164"/>
      <c r="G313" s="226">
        <f>G314</f>
        <v>153</v>
      </c>
      <c r="H313" s="226">
        <f t="shared" si="132"/>
        <v>153</v>
      </c>
      <c r="I313" s="207">
        <f t="shared" si="114"/>
        <v>100</v>
      </c>
    </row>
    <row r="314" spans="1:9" ht="15.75" x14ac:dyDescent="0.25">
      <c r="A314" s="21" t="s">
        <v>56</v>
      </c>
      <c r="B314" s="313">
        <v>902</v>
      </c>
      <c r="C314" s="314" t="s">
        <v>95</v>
      </c>
      <c r="D314" s="314" t="s">
        <v>88</v>
      </c>
      <c r="E314" s="6" t="s">
        <v>445</v>
      </c>
      <c r="F314" s="164">
        <v>500</v>
      </c>
      <c r="G314" s="54">
        <v>153</v>
      </c>
      <c r="H314" s="54">
        <v>153</v>
      </c>
      <c r="I314" s="207">
        <f t="shared" si="114"/>
        <v>100</v>
      </c>
    </row>
    <row r="315" spans="1:9" ht="26.25" x14ac:dyDescent="0.25">
      <c r="A315" s="22" t="s">
        <v>55</v>
      </c>
      <c r="B315" s="71">
        <v>902</v>
      </c>
      <c r="C315" s="72">
        <v>10</v>
      </c>
      <c r="D315" s="72" t="s">
        <v>96</v>
      </c>
      <c r="E315" s="73"/>
      <c r="F315" s="74"/>
      <c r="G315" s="43">
        <f>G316</f>
        <v>12</v>
      </c>
      <c r="H315" s="43">
        <f t="shared" ref="H315:H318" si="133">H316</f>
        <v>12</v>
      </c>
      <c r="I315" s="207">
        <f t="shared" si="114"/>
        <v>100</v>
      </c>
    </row>
    <row r="316" spans="1:9" s="4" customFormat="1" ht="85.5" x14ac:dyDescent="0.25">
      <c r="A316" s="114" t="s">
        <v>370</v>
      </c>
      <c r="B316" s="118">
        <v>902</v>
      </c>
      <c r="C316" s="169">
        <v>10</v>
      </c>
      <c r="D316" s="169" t="s">
        <v>96</v>
      </c>
      <c r="E316" s="163" t="s">
        <v>235</v>
      </c>
      <c r="F316" s="74"/>
      <c r="G316" s="58">
        <f>G317</f>
        <v>12</v>
      </c>
      <c r="H316" s="58">
        <f t="shared" si="133"/>
        <v>12</v>
      </c>
      <c r="I316" s="207">
        <f t="shared" si="114"/>
        <v>100</v>
      </c>
    </row>
    <row r="317" spans="1:9" ht="89.25" x14ac:dyDescent="0.25">
      <c r="A317" s="119" t="s">
        <v>151</v>
      </c>
      <c r="B317" s="118">
        <v>902</v>
      </c>
      <c r="C317" s="169" t="s">
        <v>104</v>
      </c>
      <c r="D317" s="169" t="s">
        <v>96</v>
      </c>
      <c r="E317" s="163" t="s">
        <v>153</v>
      </c>
      <c r="F317" s="165"/>
      <c r="G317" s="58">
        <f>G318</f>
        <v>12</v>
      </c>
      <c r="H317" s="58">
        <f t="shared" si="133"/>
        <v>12</v>
      </c>
      <c r="I317" s="207">
        <f t="shared" si="114"/>
        <v>100</v>
      </c>
    </row>
    <row r="318" spans="1:9" ht="54" x14ac:dyDescent="0.25">
      <c r="A318" s="115" t="s">
        <v>215</v>
      </c>
      <c r="B318" s="116">
        <v>902</v>
      </c>
      <c r="C318" s="161">
        <v>10</v>
      </c>
      <c r="D318" s="161" t="s">
        <v>96</v>
      </c>
      <c r="E318" s="162" t="s">
        <v>154</v>
      </c>
      <c r="F318" s="74"/>
      <c r="G318" s="76">
        <f>G319</f>
        <v>12</v>
      </c>
      <c r="H318" s="170">
        <f t="shared" si="133"/>
        <v>12</v>
      </c>
      <c r="I318" s="207">
        <f t="shared" si="114"/>
        <v>100</v>
      </c>
    </row>
    <row r="319" spans="1:9" ht="15.75" x14ac:dyDescent="0.25">
      <c r="A319" s="154" t="s">
        <v>56</v>
      </c>
      <c r="B319" s="117">
        <v>902</v>
      </c>
      <c r="C319" s="156">
        <v>10</v>
      </c>
      <c r="D319" s="156" t="s">
        <v>96</v>
      </c>
      <c r="E319" s="6" t="s">
        <v>155</v>
      </c>
      <c r="F319" s="74">
        <v>500</v>
      </c>
      <c r="G319" s="76">
        <v>12</v>
      </c>
      <c r="H319" s="170">
        <v>12</v>
      </c>
      <c r="I319" s="207">
        <f t="shared" si="114"/>
        <v>100</v>
      </c>
    </row>
    <row r="320" spans="1:9" s="4" customFormat="1" ht="77.25" x14ac:dyDescent="0.25">
      <c r="A320" s="178" t="s">
        <v>122</v>
      </c>
      <c r="B320" s="33">
        <v>902</v>
      </c>
      <c r="C320" s="34" t="s">
        <v>119</v>
      </c>
      <c r="D320" s="34" t="s">
        <v>97</v>
      </c>
      <c r="E320" s="35"/>
      <c r="F320" s="36"/>
      <c r="G320" s="19">
        <f>G321</f>
        <v>12133</v>
      </c>
      <c r="H320" s="19">
        <f t="shared" ref="H320:H322" si="134">H321</f>
        <v>12133</v>
      </c>
      <c r="I320" s="207">
        <f t="shared" si="114"/>
        <v>100</v>
      </c>
    </row>
    <row r="321" spans="1:9" s="4" customFormat="1" ht="51.75" x14ac:dyDescent="0.25">
      <c r="A321" s="178" t="s">
        <v>120</v>
      </c>
      <c r="B321" s="33">
        <v>902</v>
      </c>
      <c r="C321" s="34" t="s">
        <v>119</v>
      </c>
      <c r="D321" s="34" t="s">
        <v>89</v>
      </c>
      <c r="E321" s="35"/>
      <c r="F321" s="36"/>
      <c r="G321" s="19">
        <f>G322</f>
        <v>12133</v>
      </c>
      <c r="H321" s="19">
        <f t="shared" si="134"/>
        <v>12133</v>
      </c>
      <c r="I321" s="207">
        <f t="shared" si="114"/>
        <v>100</v>
      </c>
    </row>
    <row r="322" spans="1:9" s="4" customFormat="1" ht="54" x14ac:dyDescent="0.25">
      <c r="A322" s="25" t="s">
        <v>251</v>
      </c>
      <c r="B322" s="122">
        <v>902</v>
      </c>
      <c r="C322" s="123" t="s">
        <v>119</v>
      </c>
      <c r="D322" s="123" t="s">
        <v>89</v>
      </c>
      <c r="E322" s="124" t="s">
        <v>252</v>
      </c>
      <c r="F322" s="125"/>
      <c r="G322" s="126">
        <f>G323</f>
        <v>12133</v>
      </c>
      <c r="H322" s="126">
        <f t="shared" si="134"/>
        <v>12133</v>
      </c>
      <c r="I322" s="207">
        <f t="shared" si="114"/>
        <v>100</v>
      </c>
    </row>
    <row r="323" spans="1:9" s="4" customFormat="1" ht="15.75" x14ac:dyDescent="0.25">
      <c r="A323" s="179" t="s">
        <v>56</v>
      </c>
      <c r="B323" s="37">
        <v>902</v>
      </c>
      <c r="C323" s="38" t="s">
        <v>119</v>
      </c>
      <c r="D323" s="38" t="s">
        <v>89</v>
      </c>
      <c r="E323" s="18" t="s">
        <v>252</v>
      </c>
      <c r="F323" s="36">
        <v>500</v>
      </c>
      <c r="G323" s="13">
        <v>12133</v>
      </c>
      <c r="H323" s="13">
        <v>12133</v>
      </c>
      <c r="I323" s="207">
        <f t="shared" si="114"/>
        <v>100</v>
      </c>
    </row>
    <row r="324" spans="1:9" s="4" customFormat="1" ht="15.75" x14ac:dyDescent="0.25">
      <c r="A324" s="22" t="s">
        <v>57</v>
      </c>
      <c r="B324" s="71"/>
      <c r="C324" s="72"/>
      <c r="D324" s="72"/>
      <c r="E324" s="73"/>
      <c r="F324" s="74"/>
      <c r="G324" s="70">
        <f>G315+G263+G185+G179+G154+G128+G114+G23+G209+G283+G257+G304+G320+G271+G298+G276+G309</f>
        <v>85664.499999999985</v>
      </c>
      <c r="H324" s="207">
        <f t="shared" ref="H324" si="135">H315+H263+H185+H179+H154+H128+H114+H23+H209+H283+H257+H304+H320+H271+H298+H276+H309</f>
        <v>82395.799999999988</v>
      </c>
      <c r="I324" s="207">
        <f t="shared" si="114"/>
        <v>96.184300381138044</v>
      </c>
    </row>
    <row r="325" spans="1:9" ht="15.75" x14ac:dyDescent="0.25">
      <c r="A325" s="22"/>
      <c r="B325" s="71"/>
      <c r="C325" s="72"/>
      <c r="D325" s="72"/>
      <c r="E325" s="73"/>
      <c r="F325" s="74"/>
      <c r="G325" s="70"/>
      <c r="H325" s="207"/>
      <c r="I325" s="207"/>
    </row>
    <row r="326" spans="1:9" ht="15.75" x14ac:dyDescent="0.25">
      <c r="A326" s="22" t="s">
        <v>58</v>
      </c>
      <c r="B326" s="61">
        <v>902</v>
      </c>
      <c r="C326" s="72"/>
      <c r="D326" s="72"/>
      <c r="E326" s="73"/>
      <c r="F326" s="74"/>
      <c r="G326" s="76"/>
      <c r="H326" s="170"/>
      <c r="I326" s="207"/>
    </row>
    <row r="327" spans="1:9" ht="39" x14ac:dyDescent="0.25">
      <c r="A327" s="167" t="s">
        <v>28</v>
      </c>
      <c r="B327" s="203">
        <v>902</v>
      </c>
      <c r="C327" s="204" t="s">
        <v>88</v>
      </c>
      <c r="D327" s="204">
        <v>13</v>
      </c>
      <c r="E327" s="205"/>
      <c r="F327" s="206"/>
      <c r="G327" s="207">
        <f>G328</f>
        <v>13</v>
      </c>
      <c r="H327" s="207">
        <f t="shared" ref="H327:H330" si="136">H328</f>
        <v>13</v>
      </c>
      <c r="I327" s="207">
        <f t="shared" ref="I327:I389" si="137">H327/G327*100</f>
        <v>100</v>
      </c>
    </row>
    <row r="328" spans="1:9" ht="63" x14ac:dyDescent="0.25">
      <c r="A328" s="176" t="s">
        <v>337</v>
      </c>
      <c r="B328" s="203">
        <v>902</v>
      </c>
      <c r="C328" s="204" t="s">
        <v>88</v>
      </c>
      <c r="D328" s="204">
        <v>13</v>
      </c>
      <c r="E328" s="205" t="s">
        <v>166</v>
      </c>
      <c r="F328" s="206"/>
      <c r="G328" s="207">
        <f>G329</f>
        <v>13</v>
      </c>
      <c r="H328" s="207">
        <f t="shared" si="136"/>
        <v>13</v>
      </c>
      <c r="I328" s="207">
        <f t="shared" si="137"/>
        <v>100</v>
      </c>
    </row>
    <row r="329" spans="1:9" ht="94.5" x14ac:dyDescent="0.25">
      <c r="A329" s="176" t="s">
        <v>165</v>
      </c>
      <c r="B329" s="203">
        <v>902</v>
      </c>
      <c r="C329" s="204" t="s">
        <v>88</v>
      </c>
      <c r="D329" s="204" t="s">
        <v>100</v>
      </c>
      <c r="E329" s="205" t="s">
        <v>167</v>
      </c>
      <c r="F329" s="206"/>
      <c r="G329" s="207">
        <f>G330</f>
        <v>13</v>
      </c>
      <c r="H329" s="207">
        <f t="shared" si="136"/>
        <v>13</v>
      </c>
      <c r="I329" s="207">
        <f t="shared" si="137"/>
        <v>100</v>
      </c>
    </row>
    <row r="330" spans="1:9" ht="54" x14ac:dyDescent="0.25">
      <c r="A330" s="159" t="s">
        <v>35</v>
      </c>
      <c r="B330" s="160">
        <v>902</v>
      </c>
      <c r="C330" s="161" t="s">
        <v>88</v>
      </c>
      <c r="D330" s="161">
        <v>13</v>
      </c>
      <c r="E330" s="162" t="s">
        <v>168</v>
      </c>
      <c r="F330" s="157"/>
      <c r="G330" s="158">
        <f>G331</f>
        <v>13</v>
      </c>
      <c r="H330" s="158">
        <f t="shared" si="136"/>
        <v>13</v>
      </c>
      <c r="I330" s="207">
        <f t="shared" si="137"/>
        <v>100</v>
      </c>
    </row>
    <row r="331" spans="1:9" ht="39" x14ac:dyDescent="0.25">
      <c r="A331" s="306" t="s">
        <v>17</v>
      </c>
      <c r="B331" s="307">
        <v>902</v>
      </c>
      <c r="C331" s="308" t="s">
        <v>88</v>
      </c>
      <c r="D331" s="308">
        <v>13</v>
      </c>
      <c r="E331" s="6" t="s">
        <v>169</v>
      </c>
      <c r="F331" s="164">
        <v>200</v>
      </c>
      <c r="G331" s="170">
        <v>13</v>
      </c>
      <c r="H331" s="170">
        <v>13</v>
      </c>
      <c r="I331" s="207">
        <f t="shared" si="137"/>
        <v>100</v>
      </c>
    </row>
    <row r="332" spans="1:9" ht="15.75" x14ac:dyDescent="0.25">
      <c r="A332" s="167" t="s">
        <v>39</v>
      </c>
      <c r="B332" s="203">
        <v>902</v>
      </c>
      <c r="C332" s="204" t="s">
        <v>90</v>
      </c>
      <c r="D332" s="204"/>
      <c r="E332" s="205"/>
      <c r="F332" s="206"/>
      <c r="G332" s="207">
        <f>G333</f>
        <v>66</v>
      </c>
      <c r="H332" s="207">
        <f t="shared" ref="H332:H336" si="138">H333</f>
        <v>66</v>
      </c>
      <c r="I332" s="207">
        <f t="shared" si="137"/>
        <v>100</v>
      </c>
    </row>
    <row r="333" spans="1:9" ht="26.25" x14ac:dyDescent="0.25">
      <c r="A333" s="167" t="s">
        <v>42</v>
      </c>
      <c r="B333" s="203">
        <v>902</v>
      </c>
      <c r="C333" s="204" t="s">
        <v>90</v>
      </c>
      <c r="D333" s="204">
        <v>12</v>
      </c>
      <c r="E333" s="205"/>
      <c r="F333" s="206"/>
      <c r="G333" s="207">
        <f>G334</f>
        <v>66</v>
      </c>
      <c r="H333" s="207">
        <f t="shared" si="138"/>
        <v>66</v>
      </c>
      <c r="I333" s="207">
        <f t="shared" si="137"/>
        <v>100</v>
      </c>
    </row>
    <row r="334" spans="1:9" ht="78.75" x14ac:dyDescent="0.25">
      <c r="A334" s="44" t="s">
        <v>382</v>
      </c>
      <c r="B334" s="203">
        <v>902</v>
      </c>
      <c r="C334" s="204" t="s">
        <v>90</v>
      </c>
      <c r="D334" s="204" t="s">
        <v>103</v>
      </c>
      <c r="E334" s="205" t="s">
        <v>180</v>
      </c>
      <c r="F334" s="206"/>
      <c r="G334" s="207">
        <f>G335</f>
        <v>66</v>
      </c>
      <c r="H334" s="207">
        <f t="shared" si="138"/>
        <v>66</v>
      </c>
      <c r="I334" s="207">
        <f t="shared" si="137"/>
        <v>100</v>
      </c>
    </row>
    <row r="335" spans="1:9" ht="78.75" x14ac:dyDescent="0.25">
      <c r="A335" s="113" t="s">
        <v>178</v>
      </c>
      <c r="B335" s="203">
        <v>902</v>
      </c>
      <c r="C335" s="204" t="s">
        <v>90</v>
      </c>
      <c r="D335" s="204" t="s">
        <v>103</v>
      </c>
      <c r="E335" s="205" t="s">
        <v>179</v>
      </c>
      <c r="F335" s="206"/>
      <c r="G335" s="170">
        <f>G336</f>
        <v>66</v>
      </c>
      <c r="H335" s="170">
        <f t="shared" si="138"/>
        <v>66</v>
      </c>
      <c r="I335" s="207">
        <f t="shared" si="137"/>
        <v>100</v>
      </c>
    </row>
    <row r="336" spans="1:9" ht="40.5" x14ac:dyDescent="0.25">
      <c r="A336" s="24" t="s">
        <v>111</v>
      </c>
      <c r="B336" s="290">
        <v>902</v>
      </c>
      <c r="C336" s="291" t="s">
        <v>90</v>
      </c>
      <c r="D336" s="291" t="s">
        <v>103</v>
      </c>
      <c r="E336" s="205" t="s">
        <v>181</v>
      </c>
      <c r="F336" s="164"/>
      <c r="G336" s="170">
        <f>G337</f>
        <v>66</v>
      </c>
      <c r="H336" s="170">
        <f t="shared" si="138"/>
        <v>66</v>
      </c>
      <c r="I336" s="207">
        <f t="shared" si="137"/>
        <v>100</v>
      </c>
    </row>
    <row r="337" spans="1:9" ht="39" x14ac:dyDescent="0.25">
      <c r="A337" s="21" t="s">
        <v>17</v>
      </c>
      <c r="B337" s="290">
        <v>902</v>
      </c>
      <c r="C337" s="291" t="s">
        <v>90</v>
      </c>
      <c r="D337" s="291" t="s">
        <v>103</v>
      </c>
      <c r="E337" s="205" t="s">
        <v>181</v>
      </c>
      <c r="F337" s="164">
        <v>200</v>
      </c>
      <c r="G337" s="170">
        <v>66</v>
      </c>
      <c r="H337" s="170">
        <v>66</v>
      </c>
      <c r="I337" s="207">
        <f t="shared" si="137"/>
        <v>100</v>
      </c>
    </row>
    <row r="338" spans="1:9" ht="15.75" x14ac:dyDescent="0.25">
      <c r="A338" s="22" t="s">
        <v>0</v>
      </c>
      <c r="B338" s="61">
        <v>902</v>
      </c>
      <c r="C338" s="72" t="s">
        <v>92</v>
      </c>
      <c r="D338" s="72" t="s">
        <v>97</v>
      </c>
      <c r="E338" s="73"/>
      <c r="F338" s="74"/>
      <c r="G338" s="70">
        <f>G383+G454+G339+G433</f>
        <v>180601.09999999998</v>
      </c>
      <c r="H338" s="207">
        <f t="shared" ref="H338" si="139">H383+H454+H339+H433</f>
        <v>176913.99999999997</v>
      </c>
      <c r="I338" s="207">
        <f t="shared" si="137"/>
        <v>97.95842882463063</v>
      </c>
    </row>
    <row r="339" spans="1:9" ht="15.75" x14ac:dyDescent="0.25">
      <c r="A339" s="22" t="s">
        <v>59</v>
      </c>
      <c r="B339" s="61">
        <v>902</v>
      </c>
      <c r="C339" s="72" t="s">
        <v>92</v>
      </c>
      <c r="D339" s="72" t="s">
        <v>88</v>
      </c>
      <c r="E339" s="73"/>
      <c r="F339" s="74"/>
      <c r="G339" s="11">
        <f>G340+G371+G367</f>
        <v>28844</v>
      </c>
      <c r="H339" s="11">
        <f t="shared" ref="H339" si="140">H340+H371+H367</f>
        <v>27626.9</v>
      </c>
      <c r="I339" s="207">
        <f t="shared" si="137"/>
        <v>95.780404936901959</v>
      </c>
    </row>
    <row r="340" spans="1:9" ht="72" x14ac:dyDescent="0.25">
      <c r="A340" s="56" t="s">
        <v>378</v>
      </c>
      <c r="B340" s="71">
        <v>902</v>
      </c>
      <c r="C340" s="72" t="s">
        <v>92</v>
      </c>
      <c r="D340" s="72" t="s">
        <v>88</v>
      </c>
      <c r="E340" s="163" t="s">
        <v>199</v>
      </c>
      <c r="F340" s="74"/>
      <c r="G340" s="11">
        <f>G341+G352+G354+G346+G348+G350+G365+G357+G359+G361+G363</f>
        <v>27229.3</v>
      </c>
      <c r="H340" s="11">
        <f t="shared" ref="H340" si="141">H341+H352+H354+H346+H348+H350+H365+H357+H359+H361+H363</f>
        <v>26012.2</v>
      </c>
      <c r="I340" s="207">
        <f t="shared" si="137"/>
        <v>95.530182560697483</v>
      </c>
    </row>
    <row r="341" spans="1:9" ht="40.5" x14ac:dyDescent="0.25">
      <c r="A341" s="24" t="s">
        <v>60</v>
      </c>
      <c r="B341" s="67">
        <v>902</v>
      </c>
      <c r="C341" s="68" t="s">
        <v>92</v>
      </c>
      <c r="D341" s="68" t="s">
        <v>88</v>
      </c>
      <c r="E341" s="162" t="s">
        <v>200</v>
      </c>
      <c r="F341" s="64"/>
      <c r="G341" s="14">
        <f>G342+G343+G344+G345</f>
        <v>11694.4</v>
      </c>
      <c r="H341" s="14">
        <f t="shared" ref="H341" si="142">H342+H343+H344+H345</f>
        <v>11569</v>
      </c>
      <c r="I341" s="207">
        <f t="shared" si="137"/>
        <v>98.92769188671501</v>
      </c>
    </row>
    <row r="342" spans="1:9" ht="90" x14ac:dyDescent="0.25">
      <c r="A342" s="21" t="s">
        <v>22</v>
      </c>
      <c r="B342" s="61">
        <v>902</v>
      </c>
      <c r="C342" s="62" t="s">
        <v>92</v>
      </c>
      <c r="D342" s="62" t="s">
        <v>88</v>
      </c>
      <c r="E342" s="6" t="s">
        <v>200</v>
      </c>
      <c r="F342" s="75">
        <v>100</v>
      </c>
      <c r="G342" s="47">
        <v>4947.6000000000004</v>
      </c>
      <c r="H342" s="47">
        <v>4946.3</v>
      </c>
      <c r="I342" s="207">
        <f t="shared" si="137"/>
        <v>99.973724634166061</v>
      </c>
    </row>
    <row r="343" spans="1:9" s="5" customFormat="1" ht="39" x14ac:dyDescent="0.25">
      <c r="A343" s="21" t="s">
        <v>17</v>
      </c>
      <c r="B343" s="61">
        <v>902</v>
      </c>
      <c r="C343" s="62" t="s">
        <v>92</v>
      </c>
      <c r="D343" s="62" t="s">
        <v>88</v>
      </c>
      <c r="E343" s="6" t="s">
        <v>200</v>
      </c>
      <c r="F343" s="75">
        <v>200</v>
      </c>
      <c r="G343" s="47">
        <v>6717.5</v>
      </c>
      <c r="H343" s="47">
        <v>6593.4</v>
      </c>
      <c r="I343" s="207">
        <f t="shared" si="137"/>
        <v>98.152586527726086</v>
      </c>
    </row>
    <row r="344" spans="1:9" ht="26.25" x14ac:dyDescent="0.25">
      <c r="A344" s="21" t="s">
        <v>61</v>
      </c>
      <c r="B344" s="61">
        <v>902</v>
      </c>
      <c r="C344" s="62" t="s">
        <v>92</v>
      </c>
      <c r="D344" s="62" t="s">
        <v>88</v>
      </c>
      <c r="E344" s="6" t="s">
        <v>200</v>
      </c>
      <c r="F344" s="75">
        <v>300</v>
      </c>
      <c r="G344" s="47"/>
      <c r="H344" s="47"/>
      <c r="I344" s="207"/>
    </row>
    <row r="345" spans="1:9" ht="15.75" x14ac:dyDescent="0.25">
      <c r="A345" s="21" t="s">
        <v>15</v>
      </c>
      <c r="B345" s="61">
        <v>902</v>
      </c>
      <c r="C345" s="62" t="s">
        <v>92</v>
      </c>
      <c r="D345" s="62" t="s">
        <v>88</v>
      </c>
      <c r="E345" s="6" t="s">
        <v>200</v>
      </c>
      <c r="F345" s="75">
        <v>800</v>
      </c>
      <c r="G345" s="47">
        <v>29.3</v>
      </c>
      <c r="H345" s="47">
        <v>29.3</v>
      </c>
      <c r="I345" s="207">
        <f t="shared" si="137"/>
        <v>100</v>
      </c>
    </row>
    <row r="346" spans="1:9" ht="94.5" x14ac:dyDescent="0.25">
      <c r="A346" s="228" t="s">
        <v>304</v>
      </c>
      <c r="B346" s="28">
        <v>902</v>
      </c>
      <c r="C346" s="29" t="s">
        <v>92</v>
      </c>
      <c r="D346" s="29" t="s">
        <v>88</v>
      </c>
      <c r="E346" s="231" t="s">
        <v>288</v>
      </c>
      <c r="F346" s="42"/>
      <c r="G346" s="220">
        <f>G347</f>
        <v>9733.5</v>
      </c>
      <c r="H346" s="220">
        <f t="shared" ref="H346" si="143">H347</f>
        <v>8857.2999999999993</v>
      </c>
      <c r="I346" s="207">
        <f t="shared" si="137"/>
        <v>90.998099347613902</v>
      </c>
    </row>
    <row r="347" spans="1:9" ht="90" x14ac:dyDescent="0.25">
      <c r="A347" s="232" t="s">
        <v>22</v>
      </c>
      <c r="B347" s="190">
        <v>902</v>
      </c>
      <c r="C347" s="191" t="s">
        <v>92</v>
      </c>
      <c r="D347" s="191" t="s">
        <v>88</v>
      </c>
      <c r="E347" s="231" t="s">
        <v>288</v>
      </c>
      <c r="F347" s="164">
        <v>100</v>
      </c>
      <c r="G347" s="47">
        <v>9733.5</v>
      </c>
      <c r="H347" s="47">
        <v>8857.2999999999993</v>
      </c>
      <c r="I347" s="207">
        <f t="shared" si="137"/>
        <v>90.998099347613902</v>
      </c>
    </row>
    <row r="348" spans="1:9" ht="81" x14ac:dyDescent="0.25">
      <c r="A348" s="228" t="s">
        <v>305</v>
      </c>
      <c r="B348" s="28">
        <v>902</v>
      </c>
      <c r="C348" s="29" t="s">
        <v>92</v>
      </c>
      <c r="D348" s="29" t="s">
        <v>88</v>
      </c>
      <c r="E348" s="231" t="s">
        <v>289</v>
      </c>
      <c r="F348" s="206"/>
      <c r="G348" s="11">
        <f>G349</f>
        <v>3200.5</v>
      </c>
      <c r="H348" s="11">
        <f t="shared" ref="H348" si="144">H349</f>
        <v>3029.5</v>
      </c>
      <c r="I348" s="207">
        <f t="shared" si="137"/>
        <v>94.657084830495236</v>
      </c>
    </row>
    <row r="349" spans="1:9" ht="90" x14ac:dyDescent="0.25">
      <c r="A349" s="232" t="s">
        <v>22</v>
      </c>
      <c r="B349" s="190">
        <v>902</v>
      </c>
      <c r="C349" s="191" t="s">
        <v>92</v>
      </c>
      <c r="D349" s="191" t="s">
        <v>88</v>
      </c>
      <c r="E349" s="231" t="s">
        <v>289</v>
      </c>
      <c r="F349" s="164">
        <v>100</v>
      </c>
      <c r="G349" s="47">
        <v>3200.5</v>
      </c>
      <c r="H349" s="47">
        <v>3029.5</v>
      </c>
      <c r="I349" s="207">
        <f t="shared" si="137"/>
        <v>94.657084830495236</v>
      </c>
    </row>
    <row r="350" spans="1:9" ht="81" x14ac:dyDescent="0.25">
      <c r="A350" s="228" t="s">
        <v>306</v>
      </c>
      <c r="B350" s="28">
        <v>902</v>
      </c>
      <c r="C350" s="29" t="s">
        <v>92</v>
      </c>
      <c r="D350" s="29" t="s">
        <v>88</v>
      </c>
      <c r="E350" s="231" t="s">
        <v>290</v>
      </c>
      <c r="F350" s="206"/>
      <c r="G350" s="11">
        <f>G351</f>
        <v>224.7</v>
      </c>
      <c r="H350" s="11">
        <f t="shared" ref="H350" si="145">H351</f>
        <v>224.7</v>
      </c>
      <c r="I350" s="207">
        <f t="shared" si="137"/>
        <v>100</v>
      </c>
    </row>
    <row r="351" spans="1:9" ht="39" x14ac:dyDescent="0.25">
      <c r="A351" s="21" t="s">
        <v>17</v>
      </c>
      <c r="B351" s="212">
        <v>902</v>
      </c>
      <c r="C351" s="213" t="s">
        <v>92</v>
      </c>
      <c r="D351" s="213" t="s">
        <v>88</v>
      </c>
      <c r="E351" s="162" t="s">
        <v>290</v>
      </c>
      <c r="F351" s="164">
        <v>200</v>
      </c>
      <c r="G351" s="47">
        <v>224.7</v>
      </c>
      <c r="H351" s="47">
        <v>224.7</v>
      </c>
      <c r="I351" s="207">
        <f t="shared" si="137"/>
        <v>100</v>
      </c>
    </row>
    <row r="352" spans="1:9" ht="40.5" x14ac:dyDescent="0.25">
      <c r="A352" s="48" t="s">
        <v>24</v>
      </c>
      <c r="B352" s="229">
        <v>902</v>
      </c>
      <c r="C352" s="230" t="s">
        <v>92</v>
      </c>
      <c r="D352" s="230" t="s">
        <v>88</v>
      </c>
      <c r="E352" s="231" t="s">
        <v>201</v>
      </c>
      <c r="F352" s="64"/>
      <c r="G352" s="65">
        <f>G353</f>
        <v>920</v>
      </c>
      <c r="H352" s="158">
        <f t="shared" ref="H352" si="146">H353</f>
        <v>919.9</v>
      </c>
      <c r="I352" s="207">
        <f t="shared" si="137"/>
        <v>99.989130434782609</v>
      </c>
    </row>
    <row r="353" spans="1:9" ht="15.75" x14ac:dyDescent="0.25">
      <c r="A353" s="232" t="s">
        <v>15</v>
      </c>
      <c r="B353" s="190">
        <v>902</v>
      </c>
      <c r="C353" s="191" t="s">
        <v>92</v>
      </c>
      <c r="D353" s="191" t="s">
        <v>88</v>
      </c>
      <c r="E353" s="192" t="s">
        <v>201</v>
      </c>
      <c r="F353" s="75">
        <v>800</v>
      </c>
      <c r="G353" s="76">
        <v>920</v>
      </c>
      <c r="H353" s="170">
        <v>919.9</v>
      </c>
      <c r="I353" s="207">
        <f t="shared" si="137"/>
        <v>99.989130434782609</v>
      </c>
    </row>
    <row r="354" spans="1:9" ht="81" x14ac:dyDescent="0.25">
      <c r="A354" s="48" t="s">
        <v>291</v>
      </c>
      <c r="B354" s="28">
        <v>902</v>
      </c>
      <c r="C354" s="29" t="s">
        <v>92</v>
      </c>
      <c r="D354" s="29" t="s">
        <v>88</v>
      </c>
      <c r="E354" s="41" t="s">
        <v>340</v>
      </c>
      <c r="F354" s="87"/>
      <c r="G354" s="86">
        <f>G355+G356</f>
        <v>98.800000000000011</v>
      </c>
      <c r="H354" s="207">
        <f t="shared" ref="H354" si="147">H355+H356</f>
        <v>98.800000000000011</v>
      </c>
      <c r="I354" s="207">
        <f t="shared" si="137"/>
        <v>100</v>
      </c>
    </row>
    <row r="355" spans="1:9" ht="90" x14ac:dyDescent="0.25">
      <c r="A355" s="232" t="s">
        <v>22</v>
      </c>
      <c r="B355" s="190">
        <v>902</v>
      </c>
      <c r="C355" s="191" t="s">
        <v>92</v>
      </c>
      <c r="D355" s="191" t="s">
        <v>88</v>
      </c>
      <c r="E355" s="192" t="s">
        <v>340</v>
      </c>
      <c r="F355" s="85">
        <v>100</v>
      </c>
      <c r="G355" s="88">
        <v>60.7</v>
      </c>
      <c r="H355" s="170">
        <v>60.7</v>
      </c>
      <c r="I355" s="207">
        <f t="shared" si="137"/>
        <v>100</v>
      </c>
    </row>
    <row r="356" spans="1:9" ht="39" x14ac:dyDescent="0.25">
      <c r="A356" s="232" t="s">
        <v>17</v>
      </c>
      <c r="B356" s="190">
        <v>902</v>
      </c>
      <c r="C356" s="191" t="s">
        <v>92</v>
      </c>
      <c r="D356" s="191" t="s">
        <v>88</v>
      </c>
      <c r="E356" s="192" t="s">
        <v>340</v>
      </c>
      <c r="F356" s="85">
        <v>200</v>
      </c>
      <c r="G356" s="88">
        <v>38.1</v>
      </c>
      <c r="H356" s="170">
        <v>38.1</v>
      </c>
      <c r="I356" s="207">
        <f t="shared" si="137"/>
        <v>100</v>
      </c>
    </row>
    <row r="357" spans="1:9" ht="121.5" x14ac:dyDescent="0.25">
      <c r="A357" s="48" t="s">
        <v>328</v>
      </c>
      <c r="B357" s="229">
        <v>902</v>
      </c>
      <c r="C357" s="230" t="s">
        <v>92</v>
      </c>
      <c r="D357" s="230" t="s">
        <v>88</v>
      </c>
      <c r="E357" s="231" t="s">
        <v>331</v>
      </c>
      <c r="F357" s="157"/>
      <c r="G357" s="158">
        <f>G358</f>
        <v>839.5</v>
      </c>
      <c r="H357" s="158">
        <f t="shared" ref="H357" si="148">H358</f>
        <v>810.8</v>
      </c>
      <c r="I357" s="207">
        <f t="shared" si="137"/>
        <v>96.581298391899935</v>
      </c>
    </row>
    <row r="358" spans="1:9" ht="90" x14ac:dyDescent="0.25">
      <c r="A358" s="232" t="s">
        <v>22</v>
      </c>
      <c r="B358" s="190">
        <v>902</v>
      </c>
      <c r="C358" s="191" t="s">
        <v>92</v>
      </c>
      <c r="D358" s="191" t="s">
        <v>88</v>
      </c>
      <c r="E358" s="192" t="s">
        <v>331</v>
      </c>
      <c r="F358" s="164">
        <v>100</v>
      </c>
      <c r="G358" s="170">
        <v>839.5</v>
      </c>
      <c r="H358" s="170">
        <v>810.8</v>
      </c>
      <c r="I358" s="207">
        <f t="shared" si="137"/>
        <v>96.581298391899935</v>
      </c>
    </row>
    <row r="359" spans="1:9" ht="108" x14ac:dyDescent="0.25">
      <c r="A359" s="48" t="s">
        <v>329</v>
      </c>
      <c r="B359" s="229">
        <v>902</v>
      </c>
      <c r="C359" s="230" t="s">
        <v>92</v>
      </c>
      <c r="D359" s="230" t="s">
        <v>88</v>
      </c>
      <c r="E359" s="231" t="s">
        <v>332</v>
      </c>
      <c r="F359" s="157"/>
      <c r="G359" s="207">
        <f>G360</f>
        <v>272.2</v>
      </c>
      <c r="H359" s="207">
        <f t="shared" ref="H359" si="149">H360</f>
        <v>256.5</v>
      </c>
      <c r="I359" s="207">
        <f t="shared" si="137"/>
        <v>94.232182218956652</v>
      </c>
    </row>
    <row r="360" spans="1:9" ht="90" x14ac:dyDescent="0.25">
      <c r="A360" s="232" t="s">
        <v>22</v>
      </c>
      <c r="B360" s="190">
        <v>902</v>
      </c>
      <c r="C360" s="191" t="s">
        <v>92</v>
      </c>
      <c r="D360" s="191" t="s">
        <v>88</v>
      </c>
      <c r="E360" s="192" t="s">
        <v>332</v>
      </c>
      <c r="F360" s="164">
        <v>100</v>
      </c>
      <c r="G360" s="170">
        <v>272.2</v>
      </c>
      <c r="H360" s="170">
        <v>256.5</v>
      </c>
      <c r="I360" s="207">
        <f t="shared" si="137"/>
        <v>94.232182218956652</v>
      </c>
    </row>
    <row r="361" spans="1:9" ht="108" x14ac:dyDescent="0.25">
      <c r="A361" s="48" t="s">
        <v>330</v>
      </c>
      <c r="B361" s="229">
        <v>902</v>
      </c>
      <c r="C361" s="230" t="s">
        <v>92</v>
      </c>
      <c r="D361" s="230" t="s">
        <v>88</v>
      </c>
      <c r="E361" s="231" t="s">
        <v>333</v>
      </c>
      <c r="F361" s="157"/>
      <c r="G361" s="207">
        <f>G362</f>
        <v>7.7</v>
      </c>
      <c r="H361" s="207">
        <f t="shared" ref="H361" si="150">H362</f>
        <v>7.7</v>
      </c>
      <c r="I361" s="207">
        <f t="shared" si="137"/>
        <v>100</v>
      </c>
    </row>
    <row r="362" spans="1:9" ht="39" x14ac:dyDescent="0.25">
      <c r="A362" s="232" t="s">
        <v>17</v>
      </c>
      <c r="B362" s="190">
        <v>902</v>
      </c>
      <c r="C362" s="191" t="s">
        <v>92</v>
      </c>
      <c r="D362" s="191" t="s">
        <v>88</v>
      </c>
      <c r="E362" s="192" t="s">
        <v>333</v>
      </c>
      <c r="F362" s="164">
        <v>200</v>
      </c>
      <c r="G362" s="170">
        <v>7.7</v>
      </c>
      <c r="H362" s="170">
        <v>7.7</v>
      </c>
      <c r="I362" s="207">
        <f t="shared" si="137"/>
        <v>100</v>
      </c>
    </row>
    <row r="363" spans="1:9" ht="94.5" x14ac:dyDescent="0.25">
      <c r="A363" s="48" t="s">
        <v>345</v>
      </c>
      <c r="B363" s="229">
        <v>902</v>
      </c>
      <c r="C363" s="230" t="s">
        <v>92</v>
      </c>
      <c r="D363" s="230" t="s">
        <v>88</v>
      </c>
      <c r="E363" s="41" t="s">
        <v>427</v>
      </c>
      <c r="F363" s="206"/>
      <c r="G363" s="158">
        <f>G364</f>
        <v>238</v>
      </c>
      <c r="H363" s="158">
        <f t="shared" ref="H363" si="151">H364</f>
        <v>238</v>
      </c>
      <c r="I363" s="207">
        <f t="shared" si="137"/>
        <v>100</v>
      </c>
    </row>
    <row r="364" spans="1:9" ht="39" x14ac:dyDescent="0.25">
      <c r="A364" s="312" t="s">
        <v>17</v>
      </c>
      <c r="B364" s="313">
        <v>902</v>
      </c>
      <c r="C364" s="234" t="s">
        <v>92</v>
      </c>
      <c r="D364" s="234" t="s">
        <v>88</v>
      </c>
      <c r="E364" s="192" t="s">
        <v>427</v>
      </c>
      <c r="F364" s="164">
        <v>200</v>
      </c>
      <c r="G364" s="170">
        <v>238</v>
      </c>
      <c r="H364" s="170">
        <v>238</v>
      </c>
      <c r="I364" s="207">
        <f t="shared" si="137"/>
        <v>100</v>
      </c>
    </row>
    <row r="365" spans="1:9" ht="94.5" x14ac:dyDescent="0.25">
      <c r="A365" s="159" t="s">
        <v>274</v>
      </c>
      <c r="B365" s="160">
        <v>902</v>
      </c>
      <c r="C365" s="161" t="s">
        <v>92</v>
      </c>
      <c r="D365" s="161" t="s">
        <v>88</v>
      </c>
      <c r="E365" s="162" t="s">
        <v>322</v>
      </c>
      <c r="F365" s="157"/>
      <c r="G365" s="158">
        <f>G366</f>
        <v>0</v>
      </c>
      <c r="H365" s="158">
        <f t="shared" ref="H365" si="152">H366</f>
        <v>0</v>
      </c>
      <c r="I365" s="207">
        <v>0</v>
      </c>
    </row>
    <row r="366" spans="1:9" ht="90" x14ac:dyDescent="0.25">
      <c r="A366" s="247" t="s">
        <v>22</v>
      </c>
      <c r="B366" s="248">
        <v>902</v>
      </c>
      <c r="C366" s="249" t="s">
        <v>92</v>
      </c>
      <c r="D366" s="249" t="s">
        <v>88</v>
      </c>
      <c r="E366" s="6" t="s">
        <v>322</v>
      </c>
      <c r="F366" s="164">
        <v>100</v>
      </c>
      <c r="G366" s="170"/>
      <c r="H366" s="170"/>
      <c r="I366" s="207"/>
    </row>
    <row r="367" spans="1:9" ht="114.75" x14ac:dyDescent="0.25">
      <c r="A367" s="10" t="s">
        <v>369</v>
      </c>
      <c r="B367" s="203">
        <v>902</v>
      </c>
      <c r="C367" s="204" t="s">
        <v>92</v>
      </c>
      <c r="D367" s="204" t="s">
        <v>88</v>
      </c>
      <c r="E367" s="205" t="s">
        <v>185</v>
      </c>
      <c r="F367" s="164"/>
      <c r="G367" s="207">
        <f>G368</f>
        <v>297.2</v>
      </c>
      <c r="H367" s="207">
        <f t="shared" ref="H367:H369" si="153">H368</f>
        <v>297.2</v>
      </c>
      <c r="I367" s="207">
        <f t="shared" si="137"/>
        <v>100</v>
      </c>
    </row>
    <row r="368" spans="1:9" ht="157.5" x14ac:dyDescent="0.25">
      <c r="A368" s="113" t="s">
        <v>184</v>
      </c>
      <c r="B368" s="203">
        <v>902</v>
      </c>
      <c r="C368" s="204" t="s">
        <v>92</v>
      </c>
      <c r="D368" s="204" t="s">
        <v>88</v>
      </c>
      <c r="E368" s="205" t="s">
        <v>187</v>
      </c>
      <c r="F368" s="164"/>
      <c r="G368" s="207">
        <f>G369</f>
        <v>297.2</v>
      </c>
      <c r="H368" s="207">
        <f t="shared" si="153"/>
        <v>297.2</v>
      </c>
      <c r="I368" s="207">
        <f t="shared" si="137"/>
        <v>100</v>
      </c>
    </row>
    <row r="369" spans="1:9" ht="27" x14ac:dyDescent="0.25">
      <c r="A369" s="159" t="s">
        <v>47</v>
      </c>
      <c r="B369" s="160">
        <v>902</v>
      </c>
      <c r="C369" s="161" t="s">
        <v>92</v>
      </c>
      <c r="D369" s="161" t="s">
        <v>88</v>
      </c>
      <c r="E369" s="162" t="s">
        <v>188</v>
      </c>
      <c r="F369" s="164"/>
      <c r="G369" s="158">
        <f>G370</f>
        <v>297.2</v>
      </c>
      <c r="H369" s="158">
        <f t="shared" si="153"/>
        <v>297.2</v>
      </c>
      <c r="I369" s="207">
        <f t="shared" si="137"/>
        <v>100</v>
      </c>
    </row>
    <row r="370" spans="1:9" ht="39" x14ac:dyDescent="0.25">
      <c r="A370" s="312" t="s">
        <v>46</v>
      </c>
      <c r="B370" s="313">
        <v>902</v>
      </c>
      <c r="C370" s="314" t="s">
        <v>92</v>
      </c>
      <c r="D370" s="314" t="s">
        <v>88</v>
      </c>
      <c r="E370" s="6" t="s">
        <v>189</v>
      </c>
      <c r="F370" s="164">
        <v>400</v>
      </c>
      <c r="G370" s="170">
        <v>297.2</v>
      </c>
      <c r="H370" s="170">
        <v>297.2</v>
      </c>
      <c r="I370" s="207">
        <f t="shared" si="137"/>
        <v>100</v>
      </c>
    </row>
    <row r="371" spans="1:9" ht="99.75" x14ac:dyDescent="0.25">
      <c r="A371" s="173" t="s">
        <v>211</v>
      </c>
      <c r="B371" s="118">
        <v>902</v>
      </c>
      <c r="C371" s="204" t="s">
        <v>92</v>
      </c>
      <c r="D371" s="204" t="s">
        <v>88</v>
      </c>
      <c r="E371" s="205" t="s">
        <v>214</v>
      </c>
      <c r="F371" s="206"/>
      <c r="G371" s="207">
        <f>G372</f>
        <v>1317.5</v>
      </c>
      <c r="H371" s="207">
        <f t="shared" ref="H371" si="154">H372</f>
        <v>1317.5</v>
      </c>
      <c r="I371" s="207">
        <f t="shared" si="137"/>
        <v>100</v>
      </c>
    </row>
    <row r="372" spans="1:9" ht="63.75" x14ac:dyDescent="0.25">
      <c r="A372" s="174" t="s">
        <v>212</v>
      </c>
      <c r="B372" s="118">
        <v>902</v>
      </c>
      <c r="C372" s="204" t="s">
        <v>92</v>
      </c>
      <c r="D372" s="204" t="s">
        <v>88</v>
      </c>
      <c r="E372" s="205" t="s">
        <v>213</v>
      </c>
      <c r="F372" s="206"/>
      <c r="G372" s="170">
        <f>G375+G377+G379+G373</f>
        <v>1317.5</v>
      </c>
      <c r="H372" s="170">
        <f t="shared" ref="H372" si="155">H375+H377+H379+H373</f>
        <v>1317.5</v>
      </c>
      <c r="I372" s="207">
        <f t="shared" si="137"/>
        <v>100</v>
      </c>
    </row>
    <row r="373" spans="1:9" ht="76.5" x14ac:dyDescent="0.25">
      <c r="A373" s="174" t="s">
        <v>429</v>
      </c>
      <c r="B373" s="118">
        <v>902</v>
      </c>
      <c r="C373" s="204" t="s">
        <v>92</v>
      </c>
      <c r="D373" s="204" t="s">
        <v>88</v>
      </c>
      <c r="E373" s="205" t="s">
        <v>428</v>
      </c>
      <c r="F373" s="206"/>
      <c r="G373" s="207">
        <f>G374</f>
        <v>194.4</v>
      </c>
      <c r="H373" s="207">
        <f t="shared" ref="H373" si="156">H374</f>
        <v>194.4</v>
      </c>
      <c r="I373" s="207">
        <f t="shared" si="137"/>
        <v>100</v>
      </c>
    </row>
    <row r="374" spans="1:9" ht="39" x14ac:dyDescent="0.25">
      <c r="A374" s="312" t="s">
        <v>17</v>
      </c>
      <c r="B374" s="117">
        <v>902</v>
      </c>
      <c r="C374" s="314" t="s">
        <v>92</v>
      </c>
      <c r="D374" s="314" t="s">
        <v>88</v>
      </c>
      <c r="E374" s="6" t="s">
        <v>428</v>
      </c>
      <c r="F374" s="164">
        <v>200</v>
      </c>
      <c r="G374" s="170">
        <v>194.4</v>
      </c>
      <c r="H374" s="170">
        <v>194.4</v>
      </c>
      <c r="I374" s="207">
        <f t="shared" si="137"/>
        <v>100</v>
      </c>
    </row>
    <row r="375" spans="1:9" ht="285" customHeight="1" x14ac:dyDescent="0.25">
      <c r="A375" s="22" t="s">
        <v>418</v>
      </c>
      <c r="B375" s="118">
        <v>902</v>
      </c>
      <c r="C375" s="204" t="s">
        <v>92</v>
      </c>
      <c r="D375" s="204" t="s">
        <v>88</v>
      </c>
      <c r="E375" s="205" t="s">
        <v>419</v>
      </c>
      <c r="F375" s="206"/>
      <c r="G375" s="207">
        <f>G376</f>
        <v>961.1</v>
      </c>
      <c r="H375" s="207">
        <f t="shared" ref="H375" si="157">H376</f>
        <v>961.1</v>
      </c>
      <c r="I375" s="207">
        <f t="shared" si="137"/>
        <v>100</v>
      </c>
    </row>
    <row r="376" spans="1:9" ht="39" x14ac:dyDescent="0.25">
      <c r="A376" s="312" t="s">
        <v>17</v>
      </c>
      <c r="B376" s="313">
        <v>902</v>
      </c>
      <c r="C376" s="314" t="s">
        <v>92</v>
      </c>
      <c r="D376" s="314" t="s">
        <v>88</v>
      </c>
      <c r="E376" s="6" t="s">
        <v>419</v>
      </c>
      <c r="F376" s="164">
        <v>200</v>
      </c>
      <c r="G376" s="170">
        <v>961.1</v>
      </c>
      <c r="H376" s="170">
        <v>961.1</v>
      </c>
      <c r="I376" s="207">
        <f t="shared" si="137"/>
        <v>100</v>
      </c>
    </row>
    <row r="377" spans="1:9" ht="288" customHeight="1" x14ac:dyDescent="0.25">
      <c r="A377" s="22" t="s">
        <v>420</v>
      </c>
      <c r="B377" s="118">
        <v>902</v>
      </c>
      <c r="C377" s="204" t="s">
        <v>92</v>
      </c>
      <c r="D377" s="204" t="s">
        <v>88</v>
      </c>
      <c r="E377" s="205" t="s">
        <v>419</v>
      </c>
      <c r="F377" s="206"/>
      <c r="G377" s="207">
        <f>G378</f>
        <v>156.4</v>
      </c>
      <c r="H377" s="207">
        <f t="shared" ref="H377" si="158">H378</f>
        <v>156.4</v>
      </c>
      <c r="I377" s="207">
        <f t="shared" si="137"/>
        <v>100</v>
      </c>
    </row>
    <row r="378" spans="1:9" ht="39" x14ac:dyDescent="0.25">
      <c r="A378" s="312" t="s">
        <v>17</v>
      </c>
      <c r="B378" s="313">
        <v>902</v>
      </c>
      <c r="C378" s="314" t="s">
        <v>92</v>
      </c>
      <c r="D378" s="314" t="s">
        <v>88</v>
      </c>
      <c r="E378" s="6" t="s">
        <v>419</v>
      </c>
      <c r="F378" s="164">
        <v>200</v>
      </c>
      <c r="G378" s="170">
        <v>156.4</v>
      </c>
      <c r="H378" s="170">
        <v>156.4</v>
      </c>
      <c r="I378" s="207">
        <f t="shared" si="137"/>
        <v>100</v>
      </c>
    </row>
    <row r="379" spans="1:9" ht="270.75" customHeight="1" x14ac:dyDescent="0.25">
      <c r="A379" s="22" t="s">
        <v>421</v>
      </c>
      <c r="B379" s="116">
        <v>902</v>
      </c>
      <c r="C379" s="161" t="s">
        <v>92</v>
      </c>
      <c r="D379" s="161" t="s">
        <v>88</v>
      </c>
      <c r="E379" s="162" t="s">
        <v>419</v>
      </c>
      <c r="F379" s="157"/>
      <c r="G379" s="207">
        <f>G380</f>
        <v>5.6</v>
      </c>
      <c r="H379" s="207">
        <f t="shared" ref="H379" si="159">H380</f>
        <v>5.6</v>
      </c>
      <c r="I379" s="207">
        <f t="shared" si="137"/>
        <v>100</v>
      </c>
    </row>
    <row r="380" spans="1:9" ht="39" x14ac:dyDescent="0.25">
      <c r="A380" s="312" t="s">
        <v>17</v>
      </c>
      <c r="B380" s="313">
        <v>902</v>
      </c>
      <c r="C380" s="314" t="s">
        <v>92</v>
      </c>
      <c r="D380" s="314" t="s">
        <v>88</v>
      </c>
      <c r="E380" s="6" t="s">
        <v>419</v>
      </c>
      <c r="F380" s="164">
        <v>200</v>
      </c>
      <c r="G380" s="170">
        <v>5.6</v>
      </c>
      <c r="H380" s="170">
        <v>5.6</v>
      </c>
      <c r="I380" s="207">
        <f t="shared" si="137"/>
        <v>100</v>
      </c>
    </row>
    <row r="381" spans="1:9" ht="102.75" x14ac:dyDescent="0.25">
      <c r="A381" s="22" t="s">
        <v>361</v>
      </c>
      <c r="B381" s="116">
        <v>902</v>
      </c>
      <c r="C381" s="161" t="s">
        <v>92</v>
      </c>
      <c r="D381" s="161" t="s">
        <v>88</v>
      </c>
      <c r="E381" s="162" t="s">
        <v>360</v>
      </c>
      <c r="F381" s="157"/>
      <c r="G381" s="170">
        <f>G382</f>
        <v>0</v>
      </c>
      <c r="H381" s="170">
        <f t="shared" ref="H381" si="160">H382</f>
        <v>0</v>
      </c>
      <c r="I381" s="207">
        <v>0</v>
      </c>
    </row>
    <row r="382" spans="1:9" ht="39" x14ac:dyDescent="0.25">
      <c r="A382" s="309" t="s">
        <v>17</v>
      </c>
      <c r="B382" s="310">
        <v>902</v>
      </c>
      <c r="C382" s="314" t="s">
        <v>92</v>
      </c>
      <c r="D382" s="311" t="s">
        <v>88</v>
      </c>
      <c r="E382" s="6" t="s">
        <v>360</v>
      </c>
      <c r="F382" s="164">
        <v>200</v>
      </c>
      <c r="G382" s="170"/>
      <c r="H382" s="170"/>
      <c r="I382" s="207"/>
    </row>
    <row r="383" spans="1:9" ht="15.75" x14ac:dyDescent="0.25">
      <c r="A383" s="48" t="s">
        <v>62</v>
      </c>
      <c r="B383" s="28">
        <v>902</v>
      </c>
      <c r="C383" s="29" t="s">
        <v>92</v>
      </c>
      <c r="D383" s="29" t="s">
        <v>91</v>
      </c>
      <c r="E383" s="41"/>
      <c r="F383" s="74"/>
      <c r="G383" s="70">
        <f>G384+G416+G429</f>
        <v>141194.09999999998</v>
      </c>
      <c r="H383" s="207">
        <f t="shared" ref="H383" si="161">H384+H416+H429</f>
        <v>138757.59999999998</v>
      </c>
      <c r="I383" s="207">
        <f t="shared" si="137"/>
        <v>98.274361322463193</v>
      </c>
    </row>
    <row r="384" spans="1:9" ht="45" x14ac:dyDescent="0.25">
      <c r="A384" s="233" t="s">
        <v>376</v>
      </c>
      <c r="B384" s="28">
        <v>902</v>
      </c>
      <c r="C384" s="29" t="s">
        <v>92</v>
      </c>
      <c r="D384" s="29" t="s">
        <v>91</v>
      </c>
      <c r="E384" s="41" t="s">
        <v>204</v>
      </c>
      <c r="F384" s="74"/>
      <c r="G384" s="70">
        <f>G385+G395+G399+G401+G409+G389+G391+G393+G412+G414+G405+G403+G407+G397</f>
        <v>138282.59999999998</v>
      </c>
      <c r="H384" s="207">
        <f t="shared" ref="H384" si="162">H385+H395+H399+H401+H409+H389+H391+H393+H412+H414+H405+H403+H407+H397</f>
        <v>135846.09999999998</v>
      </c>
      <c r="I384" s="207">
        <f t="shared" si="137"/>
        <v>98.238028501055084</v>
      </c>
    </row>
    <row r="385" spans="1:9" ht="40.5" x14ac:dyDescent="0.25">
      <c r="A385" s="48" t="s">
        <v>60</v>
      </c>
      <c r="B385" s="229">
        <v>902</v>
      </c>
      <c r="C385" s="230" t="s">
        <v>92</v>
      </c>
      <c r="D385" s="230" t="s">
        <v>91</v>
      </c>
      <c r="E385" s="231" t="s">
        <v>205</v>
      </c>
      <c r="F385" s="64"/>
      <c r="G385" s="65">
        <f>G386+G387+G388</f>
        <v>19622.400000000001</v>
      </c>
      <c r="H385" s="158">
        <f t="shared" ref="H385" si="163">H386+H387+H388</f>
        <v>19061.3</v>
      </c>
      <c r="I385" s="207">
        <f t="shared" si="137"/>
        <v>97.140512883235473</v>
      </c>
    </row>
    <row r="386" spans="1:9" ht="90" x14ac:dyDescent="0.25">
      <c r="A386" s="232" t="s">
        <v>22</v>
      </c>
      <c r="B386" s="190">
        <v>902</v>
      </c>
      <c r="C386" s="191" t="s">
        <v>92</v>
      </c>
      <c r="D386" s="191" t="s">
        <v>91</v>
      </c>
      <c r="E386" s="192" t="s">
        <v>205</v>
      </c>
      <c r="F386" s="75">
        <v>100</v>
      </c>
      <c r="G386" s="47">
        <v>2094.4</v>
      </c>
      <c r="H386" s="47">
        <v>2077.8000000000002</v>
      </c>
      <c r="I386" s="207">
        <f t="shared" si="137"/>
        <v>99.207410236822</v>
      </c>
    </row>
    <row r="387" spans="1:9" ht="39" x14ac:dyDescent="0.25">
      <c r="A387" s="232" t="s">
        <v>17</v>
      </c>
      <c r="B387" s="190">
        <v>902</v>
      </c>
      <c r="C387" s="191" t="s">
        <v>92</v>
      </c>
      <c r="D387" s="191" t="s">
        <v>91</v>
      </c>
      <c r="E387" s="192" t="s">
        <v>205</v>
      </c>
      <c r="F387" s="75">
        <v>200</v>
      </c>
      <c r="G387" s="47">
        <v>17317.400000000001</v>
      </c>
      <c r="H387" s="47">
        <v>16776.3</v>
      </c>
      <c r="I387" s="207">
        <f t="shared" si="137"/>
        <v>96.875396999549579</v>
      </c>
    </row>
    <row r="388" spans="1:9" ht="26.25" x14ac:dyDescent="0.25">
      <c r="A388" s="232" t="s">
        <v>61</v>
      </c>
      <c r="B388" s="190">
        <v>902</v>
      </c>
      <c r="C388" s="191" t="s">
        <v>92</v>
      </c>
      <c r="D388" s="191" t="s">
        <v>91</v>
      </c>
      <c r="E388" s="192" t="s">
        <v>205</v>
      </c>
      <c r="F388" s="75">
        <v>800</v>
      </c>
      <c r="G388" s="47">
        <v>210.6</v>
      </c>
      <c r="H388" s="47">
        <v>207.2</v>
      </c>
      <c r="I388" s="207">
        <f t="shared" si="137"/>
        <v>98.385565052231712</v>
      </c>
    </row>
    <row r="389" spans="1:9" ht="94.5" x14ac:dyDescent="0.25">
      <c r="A389" s="228" t="s">
        <v>307</v>
      </c>
      <c r="B389" s="229">
        <v>902</v>
      </c>
      <c r="C389" s="230" t="s">
        <v>92</v>
      </c>
      <c r="D389" s="230" t="s">
        <v>91</v>
      </c>
      <c r="E389" s="231" t="s">
        <v>292</v>
      </c>
      <c r="F389" s="157"/>
      <c r="G389" s="14">
        <f>G390</f>
        <v>82737.899999999994</v>
      </c>
      <c r="H389" s="14">
        <f t="shared" ref="H389" si="164">H390</f>
        <v>81226.399999999994</v>
      </c>
      <c r="I389" s="207">
        <f t="shared" si="137"/>
        <v>98.173146768288774</v>
      </c>
    </row>
    <row r="390" spans="1:9" ht="90" x14ac:dyDescent="0.25">
      <c r="A390" s="232" t="s">
        <v>22</v>
      </c>
      <c r="B390" s="190">
        <v>902</v>
      </c>
      <c r="C390" s="191" t="s">
        <v>92</v>
      </c>
      <c r="D390" s="191" t="s">
        <v>91</v>
      </c>
      <c r="E390" s="192" t="s">
        <v>292</v>
      </c>
      <c r="F390" s="164">
        <v>100</v>
      </c>
      <c r="G390" s="47">
        <v>82737.899999999994</v>
      </c>
      <c r="H390" s="47">
        <v>81226.399999999994</v>
      </c>
      <c r="I390" s="207">
        <f t="shared" ref="I390:I453" si="165">H390/G390*100</f>
        <v>98.173146768288774</v>
      </c>
    </row>
    <row r="391" spans="1:9" ht="94.5" x14ac:dyDescent="0.25">
      <c r="A391" s="228" t="s">
        <v>308</v>
      </c>
      <c r="B391" s="229">
        <v>902</v>
      </c>
      <c r="C391" s="230" t="s">
        <v>92</v>
      </c>
      <c r="D391" s="230" t="s">
        <v>91</v>
      </c>
      <c r="E391" s="231" t="s">
        <v>293</v>
      </c>
      <c r="F391" s="157"/>
      <c r="G391" s="14">
        <f>G392</f>
        <v>23287.599999999999</v>
      </c>
      <c r="H391" s="14">
        <f t="shared" ref="H391" si="166">H392</f>
        <v>23051</v>
      </c>
      <c r="I391" s="207">
        <f t="shared" si="165"/>
        <v>98.98400865696766</v>
      </c>
    </row>
    <row r="392" spans="1:9" ht="90" x14ac:dyDescent="0.25">
      <c r="A392" s="232" t="s">
        <v>22</v>
      </c>
      <c r="B392" s="190">
        <v>902</v>
      </c>
      <c r="C392" s="191" t="s">
        <v>92</v>
      </c>
      <c r="D392" s="191" t="s">
        <v>91</v>
      </c>
      <c r="E392" s="192" t="s">
        <v>293</v>
      </c>
      <c r="F392" s="164">
        <v>100</v>
      </c>
      <c r="G392" s="47">
        <v>23287.599999999999</v>
      </c>
      <c r="H392" s="47">
        <v>23051</v>
      </c>
      <c r="I392" s="207">
        <f t="shared" si="165"/>
        <v>98.98400865696766</v>
      </c>
    </row>
    <row r="393" spans="1:9" ht="81" x14ac:dyDescent="0.25">
      <c r="A393" s="228" t="s">
        <v>309</v>
      </c>
      <c r="B393" s="229">
        <v>902</v>
      </c>
      <c r="C393" s="230" t="s">
        <v>92</v>
      </c>
      <c r="D393" s="230" t="s">
        <v>91</v>
      </c>
      <c r="E393" s="231" t="s">
        <v>294</v>
      </c>
      <c r="F393" s="157"/>
      <c r="G393" s="14">
        <f>G394</f>
        <v>5175.3999999999996</v>
      </c>
      <c r="H393" s="14">
        <f t="shared" ref="H393" si="167">H394</f>
        <v>5171.6000000000004</v>
      </c>
      <c r="I393" s="207">
        <f t="shared" si="165"/>
        <v>99.926575723615585</v>
      </c>
    </row>
    <row r="394" spans="1:9" ht="39" x14ac:dyDescent="0.25">
      <c r="A394" s="232" t="s">
        <v>17</v>
      </c>
      <c r="B394" s="190">
        <v>902</v>
      </c>
      <c r="C394" s="191" t="s">
        <v>92</v>
      </c>
      <c r="D394" s="191" t="s">
        <v>91</v>
      </c>
      <c r="E394" s="192" t="s">
        <v>294</v>
      </c>
      <c r="F394" s="164">
        <v>200</v>
      </c>
      <c r="G394" s="47">
        <v>5175.3999999999996</v>
      </c>
      <c r="H394" s="47">
        <v>5171.6000000000004</v>
      </c>
      <c r="I394" s="207">
        <f t="shared" si="165"/>
        <v>99.926575723615585</v>
      </c>
    </row>
    <row r="395" spans="1:9" ht="94.5" x14ac:dyDescent="0.25">
      <c r="A395" s="228" t="s">
        <v>452</v>
      </c>
      <c r="B395" s="229">
        <v>902</v>
      </c>
      <c r="C395" s="230" t="s">
        <v>92</v>
      </c>
      <c r="D395" s="230" t="s">
        <v>91</v>
      </c>
      <c r="E395" s="231" t="s">
        <v>206</v>
      </c>
      <c r="F395" s="64"/>
      <c r="G395" s="14">
        <f>G396</f>
        <v>2540</v>
      </c>
      <c r="H395" s="14">
        <f t="shared" ref="H395" si="168">H396</f>
        <v>2540</v>
      </c>
      <c r="I395" s="207">
        <f t="shared" si="165"/>
        <v>100</v>
      </c>
    </row>
    <row r="396" spans="1:9" ht="39" x14ac:dyDescent="0.25">
      <c r="A396" s="232" t="s">
        <v>17</v>
      </c>
      <c r="B396" s="190">
        <v>902</v>
      </c>
      <c r="C396" s="191" t="s">
        <v>92</v>
      </c>
      <c r="D396" s="191" t="s">
        <v>91</v>
      </c>
      <c r="E396" s="192" t="s">
        <v>206</v>
      </c>
      <c r="F396" s="75">
        <v>200</v>
      </c>
      <c r="G396" s="121">
        <v>2540</v>
      </c>
      <c r="H396" s="121">
        <v>2540</v>
      </c>
      <c r="I396" s="207">
        <f t="shared" si="165"/>
        <v>100</v>
      </c>
    </row>
    <row r="397" spans="1:9" ht="81" x14ac:dyDescent="0.25">
      <c r="A397" s="228" t="s">
        <v>453</v>
      </c>
      <c r="B397" s="229">
        <v>902</v>
      </c>
      <c r="C397" s="230" t="s">
        <v>92</v>
      </c>
      <c r="D397" s="230" t="s">
        <v>91</v>
      </c>
      <c r="E397" s="231" t="s">
        <v>206</v>
      </c>
      <c r="F397" s="157"/>
      <c r="G397" s="120">
        <f>G398</f>
        <v>884.9</v>
      </c>
      <c r="H397" s="120">
        <f t="shared" ref="H397" si="169">H398</f>
        <v>764</v>
      </c>
      <c r="I397" s="207">
        <f t="shared" si="165"/>
        <v>86.337439258673299</v>
      </c>
    </row>
    <row r="398" spans="1:9" ht="39" x14ac:dyDescent="0.25">
      <c r="A398" s="232" t="s">
        <v>17</v>
      </c>
      <c r="B398" s="190">
        <v>902</v>
      </c>
      <c r="C398" s="191" t="s">
        <v>92</v>
      </c>
      <c r="D398" s="191" t="s">
        <v>91</v>
      </c>
      <c r="E398" s="192" t="s">
        <v>206</v>
      </c>
      <c r="F398" s="164">
        <v>200</v>
      </c>
      <c r="G398" s="121">
        <v>884.9</v>
      </c>
      <c r="H398" s="121">
        <v>764</v>
      </c>
      <c r="I398" s="207">
        <f t="shared" si="165"/>
        <v>86.337439258673299</v>
      </c>
    </row>
    <row r="399" spans="1:9" ht="40.5" x14ac:dyDescent="0.25">
      <c r="A399" s="48" t="s">
        <v>24</v>
      </c>
      <c r="B399" s="229">
        <v>902</v>
      </c>
      <c r="C399" s="230" t="s">
        <v>92</v>
      </c>
      <c r="D399" s="230" t="s">
        <v>91</v>
      </c>
      <c r="E399" s="231" t="s">
        <v>207</v>
      </c>
      <c r="F399" s="64"/>
      <c r="G399" s="65">
        <f>G400</f>
        <v>1331.4</v>
      </c>
      <c r="H399" s="158">
        <f t="shared" ref="H399" si="170">H400</f>
        <v>1328.8</v>
      </c>
      <c r="I399" s="207">
        <f t="shared" si="165"/>
        <v>99.804716839417139</v>
      </c>
    </row>
    <row r="400" spans="1:9" ht="15.75" x14ac:dyDescent="0.25">
      <c r="A400" s="232" t="s">
        <v>15</v>
      </c>
      <c r="B400" s="190">
        <v>902</v>
      </c>
      <c r="C400" s="191" t="s">
        <v>92</v>
      </c>
      <c r="D400" s="191" t="s">
        <v>91</v>
      </c>
      <c r="E400" s="192" t="s">
        <v>207</v>
      </c>
      <c r="F400" s="39">
        <v>800</v>
      </c>
      <c r="G400" s="13">
        <v>1331.4</v>
      </c>
      <c r="H400" s="13">
        <v>1328.8</v>
      </c>
      <c r="I400" s="207">
        <f t="shared" si="165"/>
        <v>99.804716839417139</v>
      </c>
    </row>
    <row r="401" spans="1:9" ht="94.5" x14ac:dyDescent="0.25">
      <c r="A401" s="228" t="s">
        <v>274</v>
      </c>
      <c r="B401" s="229">
        <v>902</v>
      </c>
      <c r="C401" s="230" t="s">
        <v>92</v>
      </c>
      <c r="D401" s="230" t="s">
        <v>91</v>
      </c>
      <c r="E401" s="231" t="s">
        <v>275</v>
      </c>
      <c r="F401" s="64"/>
      <c r="G401" s="65">
        <f>G402</f>
        <v>74.2</v>
      </c>
      <c r="H401" s="158">
        <f t="shared" ref="H401" si="171">H402</f>
        <v>74.2</v>
      </c>
      <c r="I401" s="207">
        <f t="shared" si="165"/>
        <v>100</v>
      </c>
    </row>
    <row r="402" spans="1:9" ht="90" x14ac:dyDescent="0.25">
      <c r="A402" s="232" t="s">
        <v>22</v>
      </c>
      <c r="B402" s="190">
        <v>902</v>
      </c>
      <c r="C402" s="191" t="s">
        <v>92</v>
      </c>
      <c r="D402" s="191" t="s">
        <v>91</v>
      </c>
      <c r="E402" s="192" t="s">
        <v>275</v>
      </c>
      <c r="F402" s="75">
        <v>100</v>
      </c>
      <c r="G402" s="47">
        <v>74.2</v>
      </c>
      <c r="H402" s="47">
        <v>74.2</v>
      </c>
      <c r="I402" s="207">
        <f t="shared" si="165"/>
        <v>100</v>
      </c>
    </row>
    <row r="403" spans="1:9" ht="94.5" x14ac:dyDescent="0.25">
      <c r="A403" s="48" t="s">
        <v>434</v>
      </c>
      <c r="B403" s="28">
        <v>902</v>
      </c>
      <c r="C403" s="29" t="s">
        <v>92</v>
      </c>
      <c r="D403" s="29" t="s">
        <v>91</v>
      </c>
      <c r="E403" s="41" t="s">
        <v>430</v>
      </c>
      <c r="F403" s="206"/>
      <c r="G403" s="11">
        <f>G404</f>
        <v>200</v>
      </c>
      <c r="H403" s="11">
        <f t="shared" ref="H403" si="172">H404</f>
        <v>200</v>
      </c>
      <c r="I403" s="207">
        <f t="shared" si="165"/>
        <v>100</v>
      </c>
    </row>
    <row r="404" spans="1:9" ht="39" x14ac:dyDescent="0.25">
      <c r="A404" s="312" t="s">
        <v>17</v>
      </c>
      <c r="B404" s="190">
        <v>902</v>
      </c>
      <c r="C404" s="191" t="s">
        <v>92</v>
      </c>
      <c r="D404" s="191" t="s">
        <v>91</v>
      </c>
      <c r="E404" s="192" t="s">
        <v>430</v>
      </c>
      <c r="F404" s="164">
        <v>200</v>
      </c>
      <c r="G404" s="47">
        <v>200</v>
      </c>
      <c r="H404" s="47">
        <v>200</v>
      </c>
      <c r="I404" s="207">
        <f t="shared" si="165"/>
        <v>100</v>
      </c>
    </row>
    <row r="405" spans="1:9" ht="94.5" x14ac:dyDescent="0.25">
      <c r="A405" s="48" t="s">
        <v>433</v>
      </c>
      <c r="B405" s="28">
        <v>902</v>
      </c>
      <c r="C405" s="29" t="s">
        <v>92</v>
      </c>
      <c r="D405" s="29" t="s">
        <v>91</v>
      </c>
      <c r="E405" s="41" t="s">
        <v>430</v>
      </c>
      <c r="F405" s="206"/>
      <c r="G405" s="11">
        <f>G406</f>
        <v>204</v>
      </c>
      <c r="H405" s="11">
        <f t="shared" ref="H405" si="173">H406</f>
        <v>204</v>
      </c>
      <c r="I405" s="207">
        <f t="shared" si="165"/>
        <v>100</v>
      </c>
    </row>
    <row r="406" spans="1:9" ht="39" x14ac:dyDescent="0.25">
      <c r="A406" s="312" t="s">
        <v>17</v>
      </c>
      <c r="B406" s="190">
        <v>902</v>
      </c>
      <c r="C406" s="191" t="s">
        <v>92</v>
      </c>
      <c r="D406" s="191" t="s">
        <v>91</v>
      </c>
      <c r="E406" s="192" t="s">
        <v>430</v>
      </c>
      <c r="F406" s="164">
        <v>200</v>
      </c>
      <c r="G406" s="47">
        <v>204</v>
      </c>
      <c r="H406" s="47">
        <v>204</v>
      </c>
      <c r="I406" s="207">
        <f t="shared" si="165"/>
        <v>100</v>
      </c>
    </row>
    <row r="407" spans="1:9" ht="162" x14ac:dyDescent="0.25">
      <c r="A407" s="48" t="s">
        <v>435</v>
      </c>
      <c r="B407" s="28">
        <v>902</v>
      </c>
      <c r="C407" s="29" t="s">
        <v>92</v>
      </c>
      <c r="D407" s="29" t="s">
        <v>91</v>
      </c>
      <c r="E407" s="41" t="s">
        <v>430</v>
      </c>
      <c r="F407" s="164"/>
      <c r="G407" s="11">
        <f>G408</f>
        <v>1487</v>
      </c>
      <c r="H407" s="11">
        <f t="shared" ref="H407" si="174">H408</f>
        <v>1487</v>
      </c>
      <c r="I407" s="207">
        <f t="shared" si="165"/>
        <v>100</v>
      </c>
    </row>
    <row r="408" spans="1:9" ht="39" x14ac:dyDescent="0.25">
      <c r="A408" s="312" t="s">
        <v>17</v>
      </c>
      <c r="B408" s="313">
        <v>902</v>
      </c>
      <c r="C408" s="234" t="s">
        <v>92</v>
      </c>
      <c r="D408" s="234" t="s">
        <v>91</v>
      </c>
      <c r="E408" s="192" t="s">
        <v>341</v>
      </c>
      <c r="F408" s="164">
        <v>200</v>
      </c>
      <c r="G408" s="47">
        <v>1487</v>
      </c>
      <c r="H408" s="47">
        <v>1487</v>
      </c>
      <c r="I408" s="207">
        <f t="shared" si="165"/>
        <v>100</v>
      </c>
    </row>
    <row r="409" spans="1:9" ht="81" x14ac:dyDescent="0.25">
      <c r="A409" s="48" t="s">
        <v>291</v>
      </c>
      <c r="B409" s="229">
        <v>902</v>
      </c>
      <c r="C409" s="230" t="s">
        <v>92</v>
      </c>
      <c r="D409" s="230" t="s">
        <v>91</v>
      </c>
      <c r="E409" s="231" t="s">
        <v>341</v>
      </c>
      <c r="F409" s="87"/>
      <c r="G409" s="84">
        <f>G410+G411</f>
        <v>170</v>
      </c>
      <c r="H409" s="158">
        <f t="shared" ref="H409" si="175">H410+H411</f>
        <v>170</v>
      </c>
      <c r="I409" s="207">
        <f t="shared" si="165"/>
        <v>100</v>
      </c>
    </row>
    <row r="410" spans="1:9" ht="90" x14ac:dyDescent="0.25">
      <c r="A410" s="271" t="s">
        <v>22</v>
      </c>
      <c r="B410" s="272">
        <v>902</v>
      </c>
      <c r="C410" s="234" t="s">
        <v>92</v>
      </c>
      <c r="D410" s="234" t="s">
        <v>91</v>
      </c>
      <c r="E410" s="192" t="s">
        <v>341</v>
      </c>
      <c r="F410" s="85">
        <v>100</v>
      </c>
      <c r="G410" s="15">
        <v>87.9</v>
      </c>
      <c r="H410" s="15">
        <v>87.9</v>
      </c>
      <c r="I410" s="207">
        <f t="shared" si="165"/>
        <v>100</v>
      </c>
    </row>
    <row r="411" spans="1:9" ht="39" x14ac:dyDescent="0.25">
      <c r="A411" s="271" t="s">
        <v>17</v>
      </c>
      <c r="B411" s="272">
        <v>902</v>
      </c>
      <c r="C411" s="234" t="s">
        <v>92</v>
      </c>
      <c r="D411" s="234" t="s">
        <v>91</v>
      </c>
      <c r="E411" s="192" t="s">
        <v>341</v>
      </c>
      <c r="F411" s="164">
        <v>200</v>
      </c>
      <c r="G411" s="15">
        <v>82.1</v>
      </c>
      <c r="H411" s="15">
        <v>82.1</v>
      </c>
      <c r="I411" s="207">
        <f t="shared" si="165"/>
        <v>100</v>
      </c>
    </row>
    <row r="412" spans="1:9" ht="94.5" x14ac:dyDescent="0.25">
      <c r="A412" s="48" t="s">
        <v>344</v>
      </c>
      <c r="B412" s="229">
        <v>902</v>
      </c>
      <c r="C412" s="230" t="s">
        <v>92</v>
      </c>
      <c r="D412" s="230" t="s">
        <v>91</v>
      </c>
      <c r="E412" s="41" t="s">
        <v>351</v>
      </c>
      <c r="F412" s="206"/>
      <c r="G412" s="158">
        <f>G413</f>
        <v>0.8</v>
      </c>
      <c r="H412" s="158">
        <f t="shared" ref="H412" si="176">H413</f>
        <v>0.8</v>
      </c>
      <c r="I412" s="207">
        <f t="shared" si="165"/>
        <v>100</v>
      </c>
    </row>
    <row r="413" spans="1:9" ht="39" x14ac:dyDescent="0.25">
      <c r="A413" s="289" t="s">
        <v>17</v>
      </c>
      <c r="B413" s="290">
        <v>902</v>
      </c>
      <c r="C413" s="234" t="s">
        <v>92</v>
      </c>
      <c r="D413" s="234" t="s">
        <v>91</v>
      </c>
      <c r="E413" s="192" t="s">
        <v>351</v>
      </c>
      <c r="F413" s="164">
        <v>200</v>
      </c>
      <c r="G413" s="15">
        <v>0.8</v>
      </c>
      <c r="H413" s="15">
        <v>0.8</v>
      </c>
      <c r="I413" s="207">
        <f t="shared" si="165"/>
        <v>100</v>
      </c>
    </row>
    <row r="414" spans="1:9" ht="94.5" x14ac:dyDescent="0.25">
      <c r="A414" s="48" t="s">
        <v>345</v>
      </c>
      <c r="B414" s="229">
        <v>902</v>
      </c>
      <c r="C414" s="230" t="s">
        <v>92</v>
      </c>
      <c r="D414" s="230" t="s">
        <v>91</v>
      </c>
      <c r="E414" s="41" t="s">
        <v>351</v>
      </c>
      <c r="F414" s="206"/>
      <c r="G414" s="158">
        <f>G415</f>
        <v>567</v>
      </c>
      <c r="H414" s="158">
        <f t="shared" ref="H414" si="177">H415</f>
        <v>567</v>
      </c>
      <c r="I414" s="207">
        <f t="shared" si="165"/>
        <v>100</v>
      </c>
    </row>
    <row r="415" spans="1:9" ht="39" x14ac:dyDescent="0.25">
      <c r="A415" s="289" t="s">
        <v>17</v>
      </c>
      <c r="B415" s="290">
        <v>902</v>
      </c>
      <c r="C415" s="234" t="s">
        <v>92</v>
      </c>
      <c r="D415" s="234" t="s">
        <v>91</v>
      </c>
      <c r="E415" s="192" t="s">
        <v>351</v>
      </c>
      <c r="F415" s="164">
        <v>200</v>
      </c>
      <c r="G415" s="15">
        <v>567</v>
      </c>
      <c r="H415" s="15">
        <v>567</v>
      </c>
      <c r="I415" s="207">
        <f t="shared" si="165"/>
        <v>100</v>
      </c>
    </row>
    <row r="416" spans="1:9" ht="126" x14ac:dyDescent="0.25">
      <c r="A416" s="31" t="s">
        <v>113</v>
      </c>
      <c r="B416" s="203">
        <v>902</v>
      </c>
      <c r="C416" s="204" t="s">
        <v>92</v>
      </c>
      <c r="D416" s="204" t="s">
        <v>91</v>
      </c>
      <c r="E416" s="205" t="s">
        <v>190</v>
      </c>
      <c r="F416" s="206"/>
      <c r="G416" s="207">
        <f>G417+G424</f>
        <v>2907.5</v>
      </c>
      <c r="H416" s="207">
        <f t="shared" ref="H416" si="178">H417+H424</f>
        <v>2907.5</v>
      </c>
      <c r="I416" s="207">
        <f t="shared" si="165"/>
        <v>100</v>
      </c>
    </row>
    <row r="417" spans="1:9" ht="110.25" x14ac:dyDescent="0.25">
      <c r="A417" s="176" t="s">
        <v>191</v>
      </c>
      <c r="B417" s="203">
        <v>902</v>
      </c>
      <c r="C417" s="204" t="s">
        <v>92</v>
      </c>
      <c r="D417" s="204" t="s">
        <v>91</v>
      </c>
      <c r="E417" s="205" t="s">
        <v>192</v>
      </c>
      <c r="F417" s="206"/>
      <c r="G417" s="207">
        <f>G418+G420+G422</f>
        <v>0</v>
      </c>
      <c r="H417" s="207">
        <f t="shared" ref="H417" si="179">H418+H420+H422</f>
        <v>0</v>
      </c>
      <c r="I417" s="207">
        <v>0</v>
      </c>
    </row>
    <row r="418" spans="1:9" ht="63" x14ac:dyDescent="0.25">
      <c r="A418" s="177" t="s">
        <v>355</v>
      </c>
      <c r="B418" s="160">
        <v>902</v>
      </c>
      <c r="C418" s="161" t="s">
        <v>92</v>
      </c>
      <c r="D418" s="161" t="s">
        <v>91</v>
      </c>
      <c r="E418" s="162" t="s">
        <v>356</v>
      </c>
      <c r="F418" s="157"/>
      <c r="G418" s="158">
        <f>G419</f>
        <v>0</v>
      </c>
      <c r="H418" s="158">
        <f t="shared" ref="H418" si="180">H419</f>
        <v>0</v>
      </c>
      <c r="I418" s="207">
        <v>0</v>
      </c>
    </row>
    <row r="419" spans="1:9" ht="39" x14ac:dyDescent="0.25">
      <c r="A419" s="296" t="s">
        <v>46</v>
      </c>
      <c r="B419" s="297">
        <v>902</v>
      </c>
      <c r="C419" s="298" t="s">
        <v>92</v>
      </c>
      <c r="D419" s="298" t="s">
        <v>91</v>
      </c>
      <c r="E419" s="6" t="s">
        <v>356</v>
      </c>
      <c r="F419" s="164">
        <v>400</v>
      </c>
      <c r="G419" s="170"/>
      <c r="H419" s="170"/>
      <c r="I419" s="207"/>
    </row>
    <row r="420" spans="1:9" ht="63" x14ac:dyDescent="0.25">
      <c r="A420" s="177" t="s">
        <v>354</v>
      </c>
      <c r="B420" s="160">
        <v>902</v>
      </c>
      <c r="C420" s="161" t="s">
        <v>92</v>
      </c>
      <c r="D420" s="161" t="s">
        <v>91</v>
      </c>
      <c r="E420" s="162" t="s">
        <v>356</v>
      </c>
      <c r="F420" s="157"/>
      <c r="G420" s="158">
        <f>G421</f>
        <v>0</v>
      </c>
      <c r="H420" s="158">
        <f t="shared" ref="H420" si="181">H421</f>
        <v>0</v>
      </c>
      <c r="I420" s="207">
        <v>0</v>
      </c>
    </row>
    <row r="421" spans="1:9" ht="39" x14ac:dyDescent="0.25">
      <c r="A421" s="296" t="s">
        <v>46</v>
      </c>
      <c r="B421" s="297">
        <v>902</v>
      </c>
      <c r="C421" s="298" t="s">
        <v>92</v>
      </c>
      <c r="D421" s="298" t="s">
        <v>91</v>
      </c>
      <c r="E421" s="6" t="s">
        <v>356</v>
      </c>
      <c r="F421" s="164">
        <v>400</v>
      </c>
      <c r="G421" s="170"/>
      <c r="H421" s="170"/>
      <c r="I421" s="207"/>
    </row>
    <row r="422" spans="1:9" ht="78.75" x14ac:dyDescent="0.25">
      <c r="A422" s="177" t="s">
        <v>352</v>
      </c>
      <c r="B422" s="160">
        <v>902</v>
      </c>
      <c r="C422" s="161" t="s">
        <v>92</v>
      </c>
      <c r="D422" s="161" t="s">
        <v>91</v>
      </c>
      <c r="E422" s="162" t="s">
        <v>353</v>
      </c>
      <c r="F422" s="157"/>
      <c r="G422" s="158">
        <f>G423</f>
        <v>0</v>
      </c>
      <c r="H422" s="158">
        <f t="shared" ref="H422" si="182">H423</f>
        <v>0</v>
      </c>
      <c r="I422" s="207">
        <v>0</v>
      </c>
    </row>
    <row r="423" spans="1:9" ht="39" x14ac:dyDescent="0.25">
      <c r="A423" s="296" t="s">
        <v>46</v>
      </c>
      <c r="B423" s="297">
        <v>902</v>
      </c>
      <c r="C423" s="298" t="s">
        <v>92</v>
      </c>
      <c r="D423" s="298" t="s">
        <v>91</v>
      </c>
      <c r="E423" s="6" t="s">
        <v>353</v>
      </c>
      <c r="F423" s="164">
        <v>400</v>
      </c>
      <c r="G423" s="170"/>
      <c r="H423" s="170"/>
      <c r="I423" s="207"/>
    </row>
    <row r="424" spans="1:9" ht="173.25" x14ac:dyDescent="0.25">
      <c r="A424" s="176" t="s">
        <v>416</v>
      </c>
      <c r="B424" s="203">
        <v>902</v>
      </c>
      <c r="C424" s="204" t="s">
        <v>92</v>
      </c>
      <c r="D424" s="204" t="s">
        <v>91</v>
      </c>
      <c r="E424" s="205" t="s">
        <v>417</v>
      </c>
      <c r="F424" s="164"/>
      <c r="G424" s="207">
        <f>G425+G427</f>
        <v>2907.5</v>
      </c>
      <c r="H424" s="207">
        <f t="shared" ref="H424" si="183">H425+H427</f>
        <v>2907.5</v>
      </c>
      <c r="I424" s="207">
        <f t="shared" si="165"/>
        <v>100</v>
      </c>
    </row>
    <row r="425" spans="1:9" ht="78.75" x14ac:dyDescent="0.25">
      <c r="A425" s="177" t="s">
        <v>334</v>
      </c>
      <c r="B425" s="160">
        <v>902</v>
      </c>
      <c r="C425" s="161" t="s">
        <v>92</v>
      </c>
      <c r="D425" s="161" t="s">
        <v>91</v>
      </c>
      <c r="E425" s="162" t="s">
        <v>415</v>
      </c>
      <c r="F425" s="157"/>
      <c r="G425" s="158">
        <f>G426</f>
        <v>2597</v>
      </c>
      <c r="H425" s="158">
        <f t="shared" ref="H425" si="184">H426</f>
        <v>2597</v>
      </c>
      <c r="I425" s="207">
        <f t="shared" si="165"/>
        <v>100</v>
      </c>
    </row>
    <row r="426" spans="1:9" ht="39" x14ac:dyDescent="0.25">
      <c r="A426" s="271" t="s">
        <v>46</v>
      </c>
      <c r="B426" s="272">
        <v>902</v>
      </c>
      <c r="C426" s="273" t="s">
        <v>92</v>
      </c>
      <c r="D426" s="273" t="s">
        <v>91</v>
      </c>
      <c r="E426" s="40" t="s">
        <v>415</v>
      </c>
      <c r="F426" s="164">
        <v>400</v>
      </c>
      <c r="G426" s="170">
        <v>2597</v>
      </c>
      <c r="H426" s="170">
        <v>2597</v>
      </c>
      <c r="I426" s="207">
        <f t="shared" si="165"/>
        <v>100</v>
      </c>
    </row>
    <row r="427" spans="1:9" ht="78.75" x14ac:dyDescent="0.25">
      <c r="A427" s="177" t="s">
        <v>335</v>
      </c>
      <c r="B427" s="160">
        <v>902</v>
      </c>
      <c r="C427" s="161" t="s">
        <v>92</v>
      </c>
      <c r="D427" s="161" t="s">
        <v>91</v>
      </c>
      <c r="E427" s="162" t="s">
        <v>415</v>
      </c>
      <c r="F427" s="157"/>
      <c r="G427" s="158">
        <f>G428</f>
        <v>310.5</v>
      </c>
      <c r="H427" s="158">
        <f t="shared" ref="H427" si="185">H428</f>
        <v>310.5</v>
      </c>
      <c r="I427" s="207">
        <f t="shared" si="165"/>
        <v>100</v>
      </c>
    </row>
    <row r="428" spans="1:9" ht="39.75" thickBot="1" x14ac:dyDescent="0.3">
      <c r="A428" s="271" t="s">
        <v>46</v>
      </c>
      <c r="B428" s="272">
        <v>902</v>
      </c>
      <c r="C428" s="273" t="s">
        <v>92</v>
      </c>
      <c r="D428" s="273" t="s">
        <v>91</v>
      </c>
      <c r="E428" s="40" t="s">
        <v>415</v>
      </c>
      <c r="F428" s="164">
        <v>400</v>
      </c>
      <c r="G428" s="170">
        <v>310.5</v>
      </c>
      <c r="H428" s="170">
        <v>310.5</v>
      </c>
      <c r="I428" s="207">
        <f t="shared" si="165"/>
        <v>100</v>
      </c>
    </row>
    <row r="429" spans="1:9" ht="95.25" thickBot="1" x14ac:dyDescent="0.3">
      <c r="A429" s="171" t="s">
        <v>298</v>
      </c>
      <c r="B429" s="216">
        <v>902</v>
      </c>
      <c r="C429" s="217" t="s">
        <v>92</v>
      </c>
      <c r="D429" s="217" t="s">
        <v>91</v>
      </c>
      <c r="E429" s="205" t="s">
        <v>301</v>
      </c>
      <c r="F429" s="219"/>
      <c r="G429" s="207">
        <f>G430</f>
        <v>4</v>
      </c>
      <c r="H429" s="207">
        <f t="shared" ref="H429:H431" si="186">H430</f>
        <v>4</v>
      </c>
      <c r="I429" s="207">
        <f t="shared" si="165"/>
        <v>100</v>
      </c>
    </row>
    <row r="430" spans="1:9" ht="141.75" x14ac:dyDescent="0.25">
      <c r="A430" s="222" t="s">
        <v>299</v>
      </c>
      <c r="B430" s="223">
        <v>902</v>
      </c>
      <c r="C430" s="224" t="s">
        <v>92</v>
      </c>
      <c r="D430" s="224" t="s">
        <v>91</v>
      </c>
      <c r="E430" s="162" t="s">
        <v>302</v>
      </c>
      <c r="F430" s="225"/>
      <c r="G430" s="158">
        <f>G431</f>
        <v>4</v>
      </c>
      <c r="H430" s="158">
        <f t="shared" si="186"/>
        <v>4</v>
      </c>
      <c r="I430" s="207">
        <f t="shared" si="165"/>
        <v>100</v>
      </c>
    </row>
    <row r="431" spans="1:9" ht="78.75" x14ac:dyDescent="0.25">
      <c r="A431" s="32" t="s">
        <v>300</v>
      </c>
      <c r="B431" s="51">
        <v>902</v>
      </c>
      <c r="C431" s="52" t="s">
        <v>285</v>
      </c>
      <c r="D431" s="52" t="s">
        <v>91</v>
      </c>
      <c r="E431" s="6" t="s">
        <v>303</v>
      </c>
      <c r="F431" s="53"/>
      <c r="G431" s="170">
        <f>G432</f>
        <v>4</v>
      </c>
      <c r="H431" s="170">
        <f t="shared" si="186"/>
        <v>4</v>
      </c>
      <c r="I431" s="207">
        <f t="shared" si="165"/>
        <v>100</v>
      </c>
    </row>
    <row r="432" spans="1:9" ht="31.5" x14ac:dyDescent="0.25">
      <c r="A432" s="221" t="s">
        <v>61</v>
      </c>
      <c r="B432" s="51">
        <v>902</v>
      </c>
      <c r="C432" s="52" t="s">
        <v>92</v>
      </c>
      <c r="D432" s="52" t="s">
        <v>91</v>
      </c>
      <c r="E432" s="6" t="s">
        <v>303</v>
      </c>
      <c r="F432" s="53">
        <v>300</v>
      </c>
      <c r="G432" s="170">
        <v>4</v>
      </c>
      <c r="H432" s="170">
        <v>4</v>
      </c>
      <c r="I432" s="207">
        <f t="shared" si="165"/>
        <v>100</v>
      </c>
    </row>
    <row r="433" spans="1:9" ht="15.75" x14ac:dyDescent="0.25">
      <c r="A433" s="22" t="s">
        <v>311</v>
      </c>
      <c r="B433" s="118">
        <v>902</v>
      </c>
      <c r="C433" s="204" t="s">
        <v>92</v>
      </c>
      <c r="D433" s="204" t="s">
        <v>89</v>
      </c>
      <c r="E433" s="205"/>
      <c r="F433" s="206"/>
      <c r="G433" s="207">
        <f>G434+G446+G450+G442</f>
        <v>9599.0999999999985</v>
      </c>
      <c r="H433" s="207">
        <f t="shared" ref="H433" si="187">H434+H446+H450+H442</f>
        <v>9565.6</v>
      </c>
      <c r="I433" s="207">
        <f t="shared" si="165"/>
        <v>99.651008948755631</v>
      </c>
    </row>
    <row r="434" spans="1:9" ht="57.75" x14ac:dyDescent="0.25">
      <c r="A434" s="10" t="s">
        <v>376</v>
      </c>
      <c r="B434" s="203">
        <v>902</v>
      </c>
      <c r="C434" s="204" t="s">
        <v>92</v>
      </c>
      <c r="D434" s="204" t="s">
        <v>89</v>
      </c>
      <c r="E434" s="205" t="s">
        <v>204</v>
      </c>
      <c r="F434" s="206"/>
      <c r="G434" s="207">
        <f>G435+G440</f>
        <v>9539.0999999999985</v>
      </c>
      <c r="H434" s="207">
        <f t="shared" ref="H434" si="188">H435+H440</f>
        <v>9505.6</v>
      </c>
      <c r="I434" s="207">
        <f t="shared" si="165"/>
        <v>99.648813829396914</v>
      </c>
    </row>
    <row r="435" spans="1:9" ht="40.5" x14ac:dyDescent="0.25">
      <c r="A435" s="24" t="s">
        <v>64</v>
      </c>
      <c r="B435" s="160">
        <v>902</v>
      </c>
      <c r="C435" s="161" t="s">
        <v>92</v>
      </c>
      <c r="D435" s="161" t="s">
        <v>312</v>
      </c>
      <c r="E435" s="162" t="s">
        <v>208</v>
      </c>
      <c r="F435" s="157"/>
      <c r="G435" s="207">
        <f>G436+G437+G438+G439</f>
        <v>9523.1999999999989</v>
      </c>
      <c r="H435" s="207">
        <f t="shared" ref="H435" si="189">H436+H437+H438+H439</f>
        <v>9489.8000000000011</v>
      </c>
      <c r="I435" s="207">
        <f t="shared" si="165"/>
        <v>99.649277553763454</v>
      </c>
    </row>
    <row r="436" spans="1:9" ht="90" x14ac:dyDescent="0.25">
      <c r="A436" s="21" t="s">
        <v>22</v>
      </c>
      <c r="B436" s="236">
        <v>902</v>
      </c>
      <c r="C436" s="237" t="s">
        <v>92</v>
      </c>
      <c r="D436" s="237" t="s">
        <v>89</v>
      </c>
      <c r="E436" s="6" t="s">
        <v>208</v>
      </c>
      <c r="F436" s="164">
        <v>100</v>
      </c>
      <c r="G436" s="170">
        <v>8680.4</v>
      </c>
      <c r="H436" s="170">
        <v>8667.2000000000007</v>
      </c>
      <c r="I436" s="207">
        <f t="shared" si="165"/>
        <v>99.847933274964291</v>
      </c>
    </row>
    <row r="437" spans="1:9" ht="39" x14ac:dyDescent="0.25">
      <c r="A437" s="21" t="s">
        <v>17</v>
      </c>
      <c r="B437" s="236">
        <v>902</v>
      </c>
      <c r="C437" s="237" t="s">
        <v>92</v>
      </c>
      <c r="D437" s="237" t="s">
        <v>89</v>
      </c>
      <c r="E437" s="6" t="s">
        <v>208</v>
      </c>
      <c r="F437" s="164">
        <v>200</v>
      </c>
      <c r="G437" s="170">
        <v>815</v>
      </c>
      <c r="H437" s="170">
        <v>794.9</v>
      </c>
      <c r="I437" s="207">
        <f t="shared" si="165"/>
        <v>97.533742331288337</v>
      </c>
    </row>
    <row r="438" spans="1:9" ht="26.25" x14ac:dyDescent="0.25">
      <c r="A438" s="21" t="s">
        <v>61</v>
      </c>
      <c r="B438" s="236">
        <v>902</v>
      </c>
      <c r="C438" s="237" t="s">
        <v>92</v>
      </c>
      <c r="D438" s="237" t="s">
        <v>89</v>
      </c>
      <c r="E438" s="6" t="s">
        <v>208</v>
      </c>
      <c r="F438" s="164">
        <v>300</v>
      </c>
      <c r="G438" s="170"/>
      <c r="H438" s="170"/>
      <c r="I438" s="207"/>
    </row>
    <row r="439" spans="1:9" ht="15.75" x14ac:dyDescent="0.25">
      <c r="A439" s="23" t="s">
        <v>15</v>
      </c>
      <c r="B439" s="37">
        <v>902</v>
      </c>
      <c r="C439" s="38" t="s">
        <v>92</v>
      </c>
      <c r="D439" s="38" t="s">
        <v>89</v>
      </c>
      <c r="E439" s="6" t="s">
        <v>208</v>
      </c>
      <c r="F439" s="39">
        <v>800</v>
      </c>
      <c r="G439" s="170">
        <v>27.8</v>
      </c>
      <c r="H439" s="170">
        <v>27.7</v>
      </c>
      <c r="I439" s="207">
        <f t="shared" si="165"/>
        <v>99.640287769784166</v>
      </c>
    </row>
    <row r="440" spans="1:9" ht="40.5" x14ac:dyDescent="0.25">
      <c r="A440" s="24" t="s">
        <v>24</v>
      </c>
      <c r="B440" s="160">
        <v>902</v>
      </c>
      <c r="C440" s="161" t="s">
        <v>92</v>
      </c>
      <c r="D440" s="161" t="s">
        <v>89</v>
      </c>
      <c r="E440" s="162" t="s">
        <v>207</v>
      </c>
      <c r="F440" s="157"/>
      <c r="G440" s="207">
        <f>G441</f>
        <v>15.9</v>
      </c>
      <c r="H440" s="207">
        <f t="shared" ref="H440" si="190">H441</f>
        <v>15.8</v>
      </c>
      <c r="I440" s="207">
        <f t="shared" si="165"/>
        <v>99.371069182389931</v>
      </c>
    </row>
    <row r="441" spans="1:9" ht="15.75" x14ac:dyDescent="0.25">
      <c r="A441" s="23" t="s">
        <v>15</v>
      </c>
      <c r="B441" s="37">
        <v>902</v>
      </c>
      <c r="C441" s="38" t="s">
        <v>92</v>
      </c>
      <c r="D441" s="38" t="s">
        <v>89</v>
      </c>
      <c r="E441" s="6" t="s">
        <v>207</v>
      </c>
      <c r="F441" s="39">
        <v>800</v>
      </c>
      <c r="G441" s="170">
        <v>15.9</v>
      </c>
      <c r="H441" s="170">
        <v>15.8</v>
      </c>
      <c r="I441" s="207">
        <f t="shared" si="165"/>
        <v>99.371069182389931</v>
      </c>
    </row>
    <row r="442" spans="1:9" ht="94.5" x14ac:dyDescent="0.25">
      <c r="A442" s="31" t="s">
        <v>366</v>
      </c>
      <c r="B442" s="203">
        <v>902</v>
      </c>
      <c r="C442" s="204" t="s">
        <v>92</v>
      </c>
      <c r="D442" s="204" t="s">
        <v>89</v>
      </c>
      <c r="E442" s="205" t="s">
        <v>152</v>
      </c>
      <c r="F442" s="206"/>
      <c r="G442" s="207">
        <f>G443</f>
        <v>5</v>
      </c>
      <c r="H442" s="207">
        <f t="shared" ref="H442:H444" si="191">H443</f>
        <v>5</v>
      </c>
      <c r="I442" s="207">
        <f t="shared" si="165"/>
        <v>100</v>
      </c>
    </row>
    <row r="443" spans="1:9" ht="141.75" x14ac:dyDescent="0.25">
      <c r="A443" s="113" t="s">
        <v>151</v>
      </c>
      <c r="B443" s="203">
        <v>902</v>
      </c>
      <c r="C443" s="204" t="s">
        <v>92</v>
      </c>
      <c r="D443" s="204" t="s">
        <v>89</v>
      </c>
      <c r="E443" s="205" t="s">
        <v>153</v>
      </c>
      <c r="F443" s="206"/>
      <c r="G443" s="207">
        <f>G444</f>
        <v>5</v>
      </c>
      <c r="H443" s="207">
        <f t="shared" si="191"/>
        <v>5</v>
      </c>
      <c r="I443" s="207">
        <f t="shared" si="165"/>
        <v>100</v>
      </c>
    </row>
    <row r="444" spans="1:9" ht="54" x14ac:dyDescent="0.25">
      <c r="A444" s="159" t="s">
        <v>32</v>
      </c>
      <c r="B444" s="160">
        <v>902</v>
      </c>
      <c r="C444" s="161" t="s">
        <v>92</v>
      </c>
      <c r="D444" s="161" t="s">
        <v>89</v>
      </c>
      <c r="E444" s="162" t="s">
        <v>154</v>
      </c>
      <c r="F444" s="157"/>
      <c r="G444" s="158">
        <f>G445</f>
        <v>5</v>
      </c>
      <c r="H444" s="158">
        <f t="shared" si="191"/>
        <v>5</v>
      </c>
      <c r="I444" s="207">
        <f t="shared" si="165"/>
        <v>100</v>
      </c>
    </row>
    <row r="445" spans="1:9" ht="39" x14ac:dyDescent="0.25">
      <c r="A445" s="284" t="s">
        <v>17</v>
      </c>
      <c r="B445" s="285">
        <v>902</v>
      </c>
      <c r="C445" s="286" t="s">
        <v>92</v>
      </c>
      <c r="D445" s="286" t="s">
        <v>89</v>
      </c>
      <c r="E445" s="6" t="s">
        <v>155</v>
      </c>
      <c r="F445" s="164">
        <v>200</v>
      </c>
      <c r="G445" s="170">
        <v>5</v>
      </c>
      <c r="H445" s="170">
        <v>5</v>
      </c>
      <c r="I445" s="207">
        <f t="shared" si="165"/>
        <v>100</v>
      </c>
    </row>
    <row r="446" spans="1:9" ht="71.25" x14ac:dyDescent="0.25">
      <c r="A446" s="114" t="s">
        <v>222</v>
      </c>
      <c r="B446" s="118">
        <v>902</v>
      </c>
      <c r="C446" s="204" t="s">
        <v>92</v>
      </c>
      <c r="D446" s="204" t="s">
        <v>89</v>
      </c>
      <c r="E446" s="205" t="s">
        <v>223</v>
      </c>
      <c r="F446" s="206"/>
      <c r="G446" s="207">
        <f>G447</f>
        <v>43</v>
      </c>
      <c r="H446" s="207">
        <f t="shared" ref="H446:H448" si="192">H447</f>
        <v>43</v>
      </c>
      <c r="I446" s="207">
        <f t="shared" si="165"/>
        <v>100</v>
      </c>
    </row>
    <row r="447" spans="1:9" ht="38.25" x14ac:dyDescent="0.25">
      <c r="A447" s="119" t="s">
        <v>156</v>
      </c>
      <c r="B447" s="118">
        <v>902</v>
      </c>
      <c r="C447" s="204" t="s">
        <v>92</v>
      </c>
      <c r="D447" s="204" t="s">
        <v>89</v>
      </c>
      <c r="E447" s="205" t="s">
        <v>157</v>
      </c>
      <c r="F447" s="206"/>
      <c r="G447" s="207">
        <f>G448</f>
        <v>43</v>
      </c>
      <c r="H447" s="207">
        <f t="shared" si="192"/>
        <v>43</v>
      </c>
      <c r="I447" s="207">
        <f t="shared" si="165"/>
        <v>100</v>
      </c>
    </row>
    <row r="448" spans="1:9" ht="54.75" thickBot="1" x14ac:dyDescent="0.3">
      <c r="A448" s="112" t="s">
        <v>33</v>
      </c>
      <c r="B448" s="160">
        <v>902</v>
      </c>
      <c r="C448" s="161" t="s">
        <v>92</v>
      </c>
      <c r="D448" s="161" t="s">
        <v>89</v>
      </c>
      <c r="E448" s="162" t="s">
        <v>158</v>
      </c>
      <c r="F448" s="157"/>
      <c r="G448" s="158">
        <f>G449</f>
        <v>43</v>
      </c>
      <c r="H448" s="158">
        <f t="shared" si="192"/>
        <v>43</v>
      </c>
      <c r="I448" s="207">
        <f t="shared" si="165"/>
        <v>100</v>
      </c>
    </row>
    <row r="449" spans="1:9" ht="39" x14ac:dyDescent="0.25">
      <c r="A449" s="142" t="s">
        <v>17</v>
      </c>
      <c r="B449" s="255">
        <v>902</v>
      </c>
      <c r="C449" s="256" t="s">
        <v>92</v>
      </c>
      <c r="D449" s="256" t="s">
        <v>89</v>
      </c>
      <c r="E449" s="6" t="s">
        <v>158</v>
      </c>
      <c r="F449" s="164">
        <v>200</v>
      </c>
      <c r="G449" s="170">
        <v>43</v>
      </c>
      <c r="H449" s="170">
        <v>43</v>
      </c>
      <c r="I449" s="207">
        <f t="shared" si="165"/>
        <v>100</v>
      </c>
    </row>
    <row r="450" spans="1:9" ht="90.75" thickBot="1" x14ac:dyDescent="0.3">
      <c r="A450" s="253" t="s">
        <v>336</v>
      </c>
      <c r="B450" s="203">
        <v>902</v>
      </c>
      <c r="C450" s="204" t="s">
        <v>92</v>
      </c>
      <c r="D450" s="204" t="s">
        <v>89</v>
      </c>
      <c r="E450" s="205" t="s">
        <v>226</v>
      </c>
      <c r="F450" s="206"/>
      <c r="G450" s="207">
        <f>G451</f>
        <v>12</v>
      </c>
      <c r="H450" s="207">
        <f t="shared" ref="H450:H452" si="193">H451</f>
        <v>12</v>
      </c>
      <c r="I450" s="207">
        <f t="shared" si="165"/>
        <v>100</v>
      </c>
    </row>
    <row r="451" spans="1:9" ht="90" thickBot="1" x14ac:dyDescent="0.3">
      <c r="A451" s="254" t="s">
        <v>323</v>
      </c>
      <c r="B451" s="203">
        <v>902</v>
      </c>
      <c r="C451" s="204" t="s">
        <v>92</v>
      </c>
      <c r="D451" s="204" t="s">
        <v>89</v>
      </c>
      <c r="E451" s="205" t="s">
        <v>202</v>
      </c>
      <c r="F451" s="206"/>
      <c r="G451" s="207">
        <f>G452</f>
        <v>12</v>
      </c>
      <c r="H451" s="207">
        <f t="shared" si="193"/>
        <v>12</v>
      </c>
      <c r="I451" s="207">
        <f t="shared" si="165"/>
        <v>100</v>
      </c>
    </row>
    <row r="452" spans="1:9" ht="81.75" thickBot="1" x14ac:dyDescent="0.3">
      <c r="A452" s="112" t="s">
        <v>224</v>
      </c>
      <c r="B452" s="160">
        <v>902</v>
      </c>
      <c r="C452" s="161" t="s">
        <v>92</v>
      </c>
      <c r="D452" s="161" t="s">
        <v>89</v>
      </c>
      <c r="E452" s="162" t="s">
        <v>203</v>
      </c>
      <c r="F452" s="157"/>
      <c r="G452" s="158">
        <f>G453</f>
        <v>12</v>
      </c>
      <c r="H452" s="158">
        <f t="shared" si="193"/>
        <v>12</v>
      </c>
      <c r="I452" s="207">
        <f t="shared" si="165"/>
        <v>100</v>
      </c>
    </row>
    <row r="453" spans="1:9" ht="39" x14ac:dyDescent="0.25">
      <c r="A453" s="261" t="s">
        <v>17</v>
      </c>
      <c r="B453" s="262">
        <v>902</v>
      </c>
      <c r="C453" s="263" t="s">
        <v>92</v>
      </c>
      <c r="D453" s="263" t="s">
        <v>89</v>
      </c>
      <c r="E453" s="6" t="s">
        <v>203</v>
      </c>
      <c r="F453" s="206">
        <v>200</v>
      </c>
      <c r="G453" s="170">
        <v>12</v>
      </c>
      <c r="H453" s="170">
        <v>12</v>
      </c>
      <c r="I453" s="207">
        <f t="shared" si="165"/>
        <v>100</v>
      </c>
    </row>
    <row r="454" spans="1:9" ht="15.75" x14ac:dyDescent="0.25">
      <c r="A454" s="22" t="s">
        <v>310</v>
      </c>
      <c r="B454" s="118">
        <v>902</v>
      </c>
      <c r="C454" s="72" t="s">
        <v>92</v>
      </c>
      <c r="D454" s="72" t="s">
        <v>92</v>
      </c>
      <c r="E454" s="73"/>
      <c r="F454" s="74"/>
      <c r="G454" s="70">
        <f>G455</f>
        <v>963.9</v>
      </c>
      <c r="H454" s="207">
        <f t="shared" ref="H454:H455" si="194">H455</f>
        <v>963.9</v>
      </c>
      <c r="I454" s="207">
        <f t="shared" ref="I454:I517" si="195">H454/G454*100</f>
        <v>100</v>
      </c>
    </row>
    <row r="455" spans="1:9" ht="99.75" x14ac:dyDescent="0.25">
      <c r="A455" s="114" t="s">
        <v>381</v>
      </c>
      <c r="B455" s="168">
        <v>902</v>
      </c>
      <c r="C455" s="169" t="s">
        <v>92</v>
      </c>
      <c r="D455" s="169" t="s">
        <v>92</v>
      </c>
      <c r="E455" s="163" t="s">
        <v>218</v>
      </c>
      <c r="F455" s="96"/>
      <c r="G455" s="92">
        <f>G456</f>
        <v>963.9</v>
      </c>
      <c r="H455" s="207">
        <f t="shared" si="194"/>
        <v>963.9</v>
      </c>
      <c r="I455" s="207">
        <f t="shared" si="195"/>
        <v>100</v>
      </c>
    </row>
    <row r="456" spans="1:9" ht="38.25" x14ac:dyDescent="0.25">
      <c r="A456" s="119" t="s">
        <v>216</v>
      </c>
      <c r="B456" s="168">
        <v>902</v>
      </c>
      <c r="C456" s="169" t="s">
        <v>92</v>
      </c>
      <c r="D456" s="169" t="s">
        <v>92</v>
      </c>
      <c r="E456" s="163" t="s">
        <v>217</v>
      </c>
      <c r="F456" s="165"/>
      <c r="G456" s="166">
        <f>G457+G459</f>
        <v>963.9</v>
      </c>
      <c r="H456" s="207">
        <f t="shared" ref="H456" si="196">H457+H459</f>
        <v>963.9</v>
      </c>
      <c r="I456" s="207">
        <f t="shared" si="195"/>
        <v>100</v>
      </c>
    </row>
    <row r="457" spans="1:9" ht="94.5" x14ac:dyDescent="0.25">
      <c r="A457" s="159" t="s">
        <v>357</v>
      </c>
      <c r="B457" s="216">
        <v>902</v>
      </c>
      <c r="C457" s="217" t="s">
        <v>92</v>
      </c>
      <c r="D457" s="217" t="s">
        <v>92</v>
      </c>
      <c r="E457" s="218" t="s">
        <v>359</v>
      </c>
      <c r="F457" s="219"/>
      <c r="G457" s="220">
        <f>G458</f>
        <v>45.9</v>
      </c>
      <c r="H457" s="220">
        <f t="shared" ref="H457" si="197">H458</f>
        <v>45.9</v>
      </c>
      <c r="I457" s="207">
        <f t="shared" si="195"/>
        <v>100</v>
      </c>
    </row>
    <row r="458" spans="1:9" ht="39" x14ac:dyDescent="0.25">
      <c r="A458" s="21" t="s">
        <v>17</v>
      </c>
      <c r="B458" s="155">
        <v>902</v>
      </c>
      <c r="C458" s="156" t="s">
        <v>92</v>
      </c>
      <c r="D458" s="156" t="s">
        <v>92</v>
      </c>
      <c r="E458" s="302" t="s">
        <v>359</v>
      </c>
      <c r="F458" s="97">
        <v>200</v>
      </c>
      <c r="G458" s="98">
        <v>45.9</v>
      </c>
      <c r="H458" s="170">
        <v>45.9</v>
      </c>
      <c r="I458" s="207">
        <f t="shared" si="195"/>
        <v>100</v>
      </c>
    </row>
    <row r="459" spans="1:9" ht="94.5" x14ac:dyDescent="0.25">
      <c r="A459" s="159" t="s">
        <v>358</v>
      </c>
      <c r="B459" s="160">
        <v>902</v>
      </c>
      <c r="C459" s="161" t="s">
        <v>92</v>
      </c>
      <c r="D459" s="161" t="s">
        <v>92</v>
      </c>
      <c r="E459" s="218" t="s">
        <v>359</v>
      </c>
      <c r="F459" s="74"/>
      <c r="G459" s="70">
        <f>G460</f>
        <v>918</v>
      </c>
      <c r="H459" s="207">
        <f t="shared" ref="H459" si="198">H460</f>
        <v>918</v>
      </c>
      <c r="I459" s="207">
        <f t="shared" si="195"/>
        <v>100</v>
      </c>
    </row>
    <row r="460" spans="1:9" ht="39" x14ac:dyDescent="0.25">
      <c r="A460" s="154" t="s">
        <v>17</v>
      </c>
      <c r="B460" s="155">
        <v>902</v>
      </c>
      <c r="C460" s="156" t="s">
        <v>92</v>
      </c>
      <c r="D460" s="156" t="s">
        <v>92</v>
      </c>
      <c r="E460" s="302" t="s">
        <v>359</v>
      </c>
      <c r="F460" s="75">
        <v>200</v>
      </c>
      <c r="G460" s="47">
        <v>918</v>
      </c>
      <c r="H460" s="47">
        <v>918</v>
      </c>
      <c r="I460" s="207">
        <f t="shared" si="195"/>
        <v>100</v>
      </c>
    </row>
    <row r="461" spans="1:9" ht="26.25" x14ac:dyDescent="0.25">
      <c r="A461" s="27" t="s">
        <v>99</v>
      </c>
      <c r="B461" s="28">
        <v>902</v>
      </c>
      <c r="C461" s="29" t="s">
        <v>2</v>
      </c>
      <c r="D461" s="29"/>
      <c r="E461" s="41"/>
      <c r="F461" s="42"/>
      <c r="G461" s="11">
        <f>G462</f>
        <v>53.7</v>
      </c>
      <c r="H461" s="11">
        <f t="shared" ref="H461:H463" si="199">H462</f>
        <v>53.7</v>
      </c>
      <c r="I461" s="207">
        <f t="shared" si="195"/>
        <v>100</v>
      </c>
    </row>
    <row r="462" spans="1:9" ht="15.75" x14ac:dyDescent="0.25">
      <c r="A462" s="167" t="s">
        <v>79</v>
      </c>
      <c r="B462" s="203">
        <v>902</v>
      </c>
      <c r="C462" s="204">
        <v>11</v>
      </c>
      <c r="D462" s="204" t="s">
        <v>91</v>
      </c>
      <c r="E462" s="205"/>
      <c r="F462" s="206"/>
      <c r="G462" s="11">
        <f>G463</f>
        <v>53.7</v>
      </c>
      <c r="H462" s="11">
        <f t="shared" si="199"/>
        <v>53.7</v>
      </c>
      <c r="I462" s="207">
        <f t="shared" si="195"/>
        <v>100</v>
      </c>
    </row>
    <row r="463" spans="1:9" ht="86.25" x14ac:dyDescent="0.25">
      <c r="A463" s="10" t="s">
        <v>379</v>
      </c>
      <c r="B463" s="160">
        <v>902</v>
      </c>
      <c r="C463" s="161">
        <v>11</v>
      </c>
      <c r="D463" s="161" t="s">
        <v>91</v>
      </c>
      <c r="E463" s="162" t="s">
        <v>246</v>
      </c>
      <c r="F463" s="157"/>
      <c r="G463" s="11">
        <f>G464</f>
        <v>53.7</v>
      </c>
      <c r="H463" s="11">
        <f t="shared" si="199"/>
        <v>53.7</v>
      </c>
      <c r="I463" s="207">
        <f t="shared" si="195"/>
        <v>100</v>
      </c>
    </row>
    <row r="464" spans="1:9" ht="40.5" x14ac:dyDescent="0.25">
      <c r="A464" s="159" t="s">
        <v>80</v>
      </c>
      <c r="B464" s="160">
        <v>902</v>
      </c>
      <c r="C464" s="161" t="s">
        <v>2</v>
      </c>
      <c r="D464" s="161" t="s">
        <v>91</v>
      </c>
      <c r="E464" s="162" t="s">
        <v>247</v>
      </c>
      <c r="F464" s="157"/>
      <c r="G464" s="14">
        <f>G466+G467+G465</f>
        <v>53.7</v>
      </c>
      <c r="H464" s="14">
        <f t="shared" ref="H464" si="200">H466+H467+H465</f>
        <v>53.7</v>
      </c>
      <c r="I464" s="207">
        <f t="shared" si="195"/>
        <v>100</v>
      </c>
    </row>
    <row r="465" spans="1:9" ht="90" x14ac:dyDescent="0.25">
      <c r="A465" s="20" t="s">
        <v>22</v>
      </c>
      <c r="B465" s="297">
        <v>902</v>
      </c>
      <c r="C465" s="298" t="s">
        <v>2</v>
      </c>
      <c r="D465" s="298" t="s">
        <v>91</v>
      </c>
      <c r="E465" s="6" t="s">
        <v>247</v>
      </c>
      <c r="F465" s="164">
        <v>100</v>
      </c>
      <c r="G465" s="47">
        <v>13.7</v>
      </c>
      <c r="H465" s="47">
        <v>13.7</v>
      </c>
      <c r="I465" s="207">
        <f t="shared" si="195"/>
        <v>100</v>
      </c>
    </row>
    <row r="466" spans="1:9" ht="39" x14ac:dyDescent="0.25">
      <c r="A466" s="289" t="s">
        <v>17</v>
      </c>
      <c r="B466" s="290">
        <v>902</v>
      </c>
      <c r="C466" s="291">
        <v>11</v>
      </c>
      <c r="D466" s="291" t="s">
        <v>91</v>
      </c>
      <c r="E466" s="6" t="s">
        <v>248</v>
      </c>
      <c r="F466" s="164">
        <v>200</v>
      </c>
      <c r="G466" s="47">
        <v>40</v>
      </c>
      <c r="H466" s="47">
        <v>40</v>
      </c>
      <c r="I466" s="207">
        <f t="shared" si="195"/>
        <v>100</v>
      </c>
    </row>
    <row r="467" spans="1:9" ht="26.25" x14ac:dyDescent="0.25">
      <c r="A467" s="289" t="s">
        <v>61</v>
      </c>
      <c r="B467" s="290">
        <v>902</v>
      </c>
      <c r="C467" s="291" t="s">
        <v>2</v>
      </c>
      <c r="D467" s="291" t="s">
        <v>91</v>
      </c>
      <c r="E467" s="6" t="s">
        <v>247</v>
      </c>
      <c r="F467" s="164">
        <v>300</v>
      </c>
      <c r="G467" s="47"/>
      <c r="H467" s="47"/>
      <c r="I467" s="207"/>
    </row>
    <row r="468" spans="1:9" ht="15.75" x14ac:dyDescent="0.25">
      <c r="A468" s="22" t="s">
        <v>57</v>
      </c>
      <c r="B468" s="71"/>
      <c r="C468" s="72"/>
      <c r="D468" s="72"/>
      <c r="E468" s="73"/>
      <c r="F468" s="74"/>
      <c r="G468" s="70">
        <f>G338+G461+G332+G327</f>
        <v>180733.8</v>
      </c>
      <c r="H468" s="207">
        <f t="shared" ref="H468" si="201">H338+H461+H332+H327</f>
        <v>177046.69999999998</v>
      </c>
      <c r="I468" s="207">
        <f t="shared" si="195"/>
        <v>97.959927805424329</v>
      </c>
    </row>
    <row r="469" spans="1:9" ht="15.75" x14ac:dyDescent="0.25">
      <c r="A469" s="22" t="s">
        <v>68</v>
      </c>
      <c r="B469" s="71"/>
      <c r="C469" s="72"/>
      <c r="D469" s="72"/>
      <c r="E469" s="73"/>
      <c r="F469" s="74"/>
      <c r="G469" s="70"/>
      <c r="H469" s="207"/>
      <c r="I469" s="207"/>
    </row>
    <row r="470" spans="1:9" ht="39" x14ac:dyDescent="0.25">
      <c r="A470" s="167" t="s">
        <v>28</v>
      </c>
      <c r="B470" s="203">
        <v>902</v>
      </c>
      <c r="C470" s="204" t="s">
        <v>88</v>
      </c>
      <c r="D470" s="204">
        <v>13</v>
      </c>
      <c r="E470" s="205"/>
      <c r="F470" s="206"/>
      <c r="G470" s="207">
        <f>G471</f>
        <v>4</v>
      </c>
      <c r="H470" s="207">
        <f t="shared" ref="H470:H472" si="202">H471</f>
        <v>4</v>
      </c>
      <c r="I470" s="207">
        <f t="shared" si="195"/>
        <v>100</v>
      </c>
    </row>
    <row r="471" spans="1:9" ht="63" x14ac:dyDescent="0.25">
      <c r="A471" s="176" t="s">
        <v>337</v>
      </c>
      <c r="B471" s="203">
        <v>902</v>
      </c>
      <c r="C471" s="204" t="s">
        <v>88</v>
      </c>
      <c r="D471" s="204">
        <v>13</v>
      </c>
      <c r="E471" s="205" t="s">
        <v>166</v>
      </c>
      <c r="F471" s="206"/>
      <c r="G471" s="207">
        <f>G472</f>
        <v>4</v>
      </c>
      <c r="H471" s="207">
        <f t="shared" si="202"/>
        <v>4</v>
      </c>
      <c r="I471" s="207">
        <f t="shared" si="195"/>
        <v>100</v>
      </c>
    </row>
    <row r="472" spans="1:9" ht="94.5" x14ac:dyDescent="0.25">
      <c r="A472" s="176" t="s">
        <v>165</v>
      </c>
      <c r="B472" s="203">
        <v>902</v>
      </c>
      <c r="C472" s="204" t="s">
        <v>88</v>
      </c>
      <c r="D472" s="204" t="s">
        <v>100</v>
      </c>
      <c r="E472" s="205" t="s">
        <v>167</v>
      </c>
      <c r="F472" s="206"/>
      <c r="G472" s="207">
        <f>G473</f>
        <v>4</v>
      </c>
      <c r="H472" s="207">
        <f t="shared" si="202"/>
        <v>4</v>
      </c>
      <c r="I472" s="207">
        <f t="shared" si="195"/>
        <v>100</v>
      </c>
    </row>
    <row r="473" spans="1:9" ht="54" x14ac:dyDescent="0.25">
      <c r="A473" s="159" t="s">
        <v>35</v>
      </c>
      <c r="B473" s="160">
        <v>902</v>
      </c>
      <c r="C473" s="161" t="s">
        <v>88</v>
      </c>
      <c r="D473" s="161">
        <v>13</v>
      </c>
      <c r="E473" s="162" t="s">
        <v>168</v>
      </c>
      <c r="F473" s="157"/>
      <c r="G473" s="158">
        <f>G474+G475</f>
        <v>4</v>
      </c>
      <c r="H473" s="158">
        <f t="shared" ref="H473" si="203">H474+H475</f>
        <v>4</v>
      </c>
      <c r="I473" s="207">
        <f t="shared" si="195"/>
        <v>100</v>
      </c>
    </row>
    <row r="474" spans="1:9" ht="39" x14ac:dyDescent="0.25">
      <c r="A474" s="312" t="s">
        <v>17</v>
      </c>
      <c r="B474" s="313">
        <v>902</v>
      </c>
      <c r="C474" s="314" t="s">
        <v>88</v>
      </c>
      <c r="D474" s="314">
        <v>13</v>
      </c>
      <c r="E474" s="6" t="s">
        <v>169</v>
      </c>
      <c r="F474" s="164">
        <v>200</v>
      </c>
      <c r="G474" s="170">
        <v>2</v>
      </c>
      <c r="H474" s="170">
        <v>2</v>
      </c>
      <c r="I474" s="207">
        <f t="shared" si="195"/>
        <v>100</v>
      </c>
    </row>
    <row r="475" spans="1:9" ht="51.75" x14ac:dyDescent="0.25">
      <c r="A475" s="21" t="s">
        <v>63</v>
      </c>
      <c r="B475" s="313">
        <v>902</v>
      </c>
      <c r="C475" s="314" t="s">
        <v>88</v>
      </c>
      <c r="D475" s="314" t="s">
        <v>100</v>
      </c>
      <c r="E475" s="6" t="s">
        <v>454</v>
      </c>
      <c r="F475" s="164">
        <v>600</v>
      </c>
      <c r="G475" s="170">
        <v>2</v>
      </c>
      <c r="H475" s="170">
        <v>2</v>
      </c>
      <c r="I475" s="207">
        <f t="shared" si="195"/>
        <v>100</v>
      </c>
    </row>
    <row r="476" spans="1:9" ht="15.75" x14ac:dyDescent="0.25">
      <c r="A476" s="22" t="s">
        <v>69</v>
      </c>
      <c r="B476" s="71">
        <v>902</v>
      </c>
      <c r="C476" s="72" t="s">
        <v>92</v>
      </c>
      <c r="D476" s="72" t="s">
        <v>97</v>
      </c>
      <c r="E476" s="73"/>
      <c r="F476" s="74"/>
      <c r="G476" s="70">
        <f>G477+G483</f>
        <v>6758.9</v>
      </c>
      <c r="H476" s="207">
        <f t="shared" ref="H476" si="204">H477+H483</f>
        <v>6694</v>
      </c>
      <c r="I476" s="207">
        <f t="shared" si="195"/>
        <v>99.03978458033113</v>
      </c>
    </row>
    <row r="477" spans="1:9" ht="15.75" x14ac:dyDescent="0.25">
      <c r="A477" s="22" t="s">
        <v>62</v>
      </c>
      <c r="B477" s="71">
        <v>902</v>
      </c>
      <c r="C477" s="72" t="s">
        <v>92</v>
      </c>
      <c r="D477" s="204" t="s">
        <v>89</v>
      </c>
      <c r="E477" s="73"/>
      <c r="F477" s="74"/>
      <c r="G477" s="70">
        <f>G478</f>
        <v>4714.7</v>
      </c>
      <c r="H477" s="207">
        <f t="shared" ref="H477" si="205">H478</f>
        <v>4664.1000000000004</v>
      </c>
      <c r="I477" s="207">
        <f t="shared" si="195"/>
        <v>98.926760981610713</v>
      </c>
    </row>
    <row r="478" spans="1:9" ht="86.25" x14ac:dyDescent="0.25">
      <c r="A478" s="56" t="s">
        <v>377</v>
      </c>
      <c r="B478" s="71">
        <v>902</v>
      </c>
      <c r="C478" s="72" t="s">
        <v>92</v>
      </c>
      <c r="D478" s="204" t="s">
        <v>89</v>
      </c>
      <c r="E478" s="6" t="s">
        <v>209</v>
      </c>
      <c r="F478" s="74"/>
      <c r="G478" s="70">
        <f>G479+G481</f>
        <v>4714.7</v>
      </c>
      <c r="H478" s="207">
        <f t="shared" ref="H478" si="206">H479+H481</f>
        <v>4664.1000000000004</v>
      </c>
      <c r="I478" s="207">
        <f t="shared" si="195"/>
        <v>98.926760981610713</v>
      </c>
    </row>
    <row r="479" spans="1:9" ht="40.5" x14ac:dyDescent="0.25">
      <c r="A479" s="24" t="s">
        <v>70</v>
      </c>
      <c r="B479" s="160">
        <v>902</v>
      </c>
      <c r="C479" s="161" t="s">
        <v>92</v>
      </c>
      <c r="D479" s="161" t="s">
        <v>89</v>
      </c>
      <c r="E479" s="162" t="s">
        <v>210</v>
      </c>
      <c r="F479" s="157"/>
      <c r="G479" s="158">
        <f>G480</f>
        <v>4712.3999999999996</v>
      </c>
      <c r="H479" s="158">
        <f t="shared" ref="H479" si="207">H480</f>
        <v>4661.8</v>
      </c>
      <c r="I479" s="207">
        <f t="shared" si="195"/>
        <v>98.92623716153129</v>
      </c>
    </row>
    <row r="480" spans="1:9" ht="51.75" x14ac:dyDescent="0.25">
      <c r="A480" s="21" t="s">
        <v>63</v>
      </c>
      <c r="B480" s="61">
        <v>902</v>
      </c>
      <c r="C480" s="62" t="s">
        <v>92</v>
      </c>
      <c r="D480" s="237" t="s">
        <v>89</v>
      </c>
      <c r="E480" s="6" t="s">
        <v>210</v>
      </c>
      <c r="F480" s="74">
        <v>600</v>
      </c>
      <c r="G480" s="170">
        <v>4712.3999999999996</v>
      </c>
      <c r="H480" s="170">
        <v>4661.8</v>
      </c>
      <c r="I480" s="207">
        <f t="shared" si="195"/>
        <v>98.92623716153129</v>
      </c>
    </row>
    <row r="481" spans="1:20" ht="94.5" x14ac:dyDescent="0.25">
      <c r="A481" s="159" t="s">
        <v>274</v>
      </c>
      <c r="B481" s="160">
        <v>902</v>
      </c>
      <c r="C481" s="161" t="s">
        <v>92</v>
      </c>
      <c r="D481" s="161" t="s">
        <v>89</v>
      </c>
      <c r="E481" s="162" t="s">
        <v>276</v>
      </c>
      <c r="F481" s="186"/>
      <c r="G481" s="187">
        <f>G482</f>
        <v>2.2999999999999998</v>
      </c>
      <c r="H481" s="207">
        <f t="shared" ref="H481" si="208">H482</f>
        <v>2.2999999999999998</v>
      </c>
      <c r="I481" s="207">
        <f t="shared" si="195"/>
        <v>100</v>
      </c>
    </row>
    <row r="482" spans="1:20" ht="51.75" x14ac:dyDescent="0.25">
      <c r="A482" s="211" t="s">
        <v>63</v>
      </c>
      <c r="B482" s="197">
        <v>902</v>
      </c>
      <c r="C482" s="198" t="s">
        <v>92</v>
      </c>
      <c r="D482" s="237" t="s">
        <v>89</v>
      </c>
      <c r="E482" s="6" t="s">
        <v>277</v>
      </c>
      <c r="F482" s="164">
        <v>600</v>
      </c>
      <c r="G482" s="170">
        <v>2.2999999999999998</v>
      </c>
      <c r="H482" s="170">
        <v>2.2999999999999998</v>
      </c>
      <c r="I482" s="207">
        <f t="shared" si="195"/>
        <v>100</v>
      </c>
    </row>
    <row r="483" spans="1:20" ht="26.25" x14ac:dyDescent="0.25">
      <c r="A483" s="22" t="s">
        <v>65</v>
      </c>
      <c r="B483" s="71">
        <v>902</v>
      </c>
      <c r="C483" s="72" t="s">
        <v>92</v>
      </c>
      <c r="D483" s="72" t="s">
        <v>92</v>
      </c>
      <c r="E483" s="6"/>
      <c r="F483" s="74"/>
      <c r="G483" s="70">
        <f>G484+G491+G487</f>
        <v>2044.2</v>
      </c>
      <c r="H483" s="207">
        <f t="shared" ref="H483" si="209">H484+H491+H487</f>
        <v>2029.8999999999999</v>
      </c>
      <c r="I483" s="207">
        <f t="shared" si="195"/>
        <v>99.300459837589273</v>
      </c>
    </row>
    <row r="484" spans="1:20" ht="86.25" x14ac:dyDescent="0.25">
      <c r="A484" s="56" t="s">
        <v>383</v>
      </c>
      <c r="B484" s="71">
        <v>902</v>
      </c>
      <c r="C484" s="72" t="s">
        <v>92</v>
      </c>
      <c r="D484" s="72" t="s">
        <v>92</v>
      </c>
      <c r="E484" s="163" t="s">
        <v>219</v>
      </c>
      <c r="F484" s="74"/>
      <c r="G484" s="70">
        <f>G485</f>
        <v>1122.4000000000001</v>
      </c>
      <c r="H484" s="207">
        <f t="shared" ref="H484:H485" si="210">H485</f>
        <v>1116.3</v>
      </c>
      <c r="I484" s="207">
        <f t="shared" si="195"/>
        <v>99.456521739130423</v>
      </c>
    </row>
    <row r="485" spans="1:20" s="4" customFormat="1" ht="40.5" x14ac:dyDescent="0.25">
      <c r="A485" s="24" t="s">
        <v>71</v>
      </c>
      <c r="B485" s="67">
        <v>902</v>
      </c>
      <c r="C485" s="68" t="s">
        <v>92</v>
      </c>
      <c r="D485" s="68" t="s">
        <v>92</v>
      </c>
      <c r="E485" s="162" t="s">
        <v>220</v>
      </c>
      <c r="F485" s="64"/>
      <c r="G485" s="65">
        <f>G486</f>
        <v>1122.4000000000001</v>
      </c>
      <c r="H485" s="158">
        <f t="shared" si="210"/>
        <v>1116.3</v>
      </c>
      <c r="I485" s="207">
        <f t="shared" si="195"/>
        <v>99.456521739130423</v>
      </c>
      <c r="O485" s="7"/>
      <c r="P485" s="7"/>
      <c r="Q485" s="7"/>
      <c r="R485" s="7"/>
      <c r="S485" s="7"/>
      <c r="T485" s="7"/>
    </row>
    <row r="486" spans="1:20" ht="52.5" thickBot="1" x14ac:dyDescent="0.3">
      <c r="A486" s="21" t="s">
        <v>63</v>
      </c>
      <c r="B486" s="61">
        <v>902</v>
      </c>
      <c r="C486" s="62" t="s">
        <v>92</v>
      </c>
      <c r="D486" s="62" t="s">
        <v>92</v>
      </c>
      <c r="E486" s="6" t="s">
        <v>221</v>
      </c>
      <c r="F486" s="74">
        <v>600</v>
      </c>
      <c r="G486" s="76">
        <v>1122.4000000000001</v>
      </c>
      <c r="H486" s="170">
        <v>1116.3</v>
      </c>
      <c r="I486" s="207">
        <f t="shared" si="195"/>
        <v>99.456521739130423</v>
      </c>
      <c r="O486" s="7"/>
      <c r="P486" s="7"/>
      <c r="Q486" s="7"/>
      <c r="R486" s="7"/>
      <c r="S486" s="7"/>
      <c r="T486" s="7"/>
    </row>
    <row r="487" spans="1:20" ht="63.75" thickBot="1" x14ac:dyDescent="0.3">
      <c r="A487" s="171" t="s">
        <v>325</v>
      </c>
      <c r="B487" s="203">
        <v>902</v>
      </c>
      <c r="C487" s="204" t="s">
        <v>92</v>
      </c>
      <c r="D487" s="204" t="s">
        <v>92</v>
      </c>
      <c r="E487" s="205" t="s">
        <v>147</v>
      </c>
      <c r="F487" s="206"/>
      <c r="G487" s="207">
        <f>G488</f>
        <v>55</v>
      </c>
      <c r="H487" s="207">
        <f t="shared" ref="H487:H489" si="211">H488</f>
        <v>54.6</v>
      </c>
      <c r="I487" s="207">
        <f t="shared" si="195"/>
        <v>99.27272727272728</v>
      </c>
      <c r="O487" s="4"/>
      <c r="P487" s="4"/>
      <c r="Q487" s="4"/>
      <c r="R487" s="4"/>
      <c r="S487" s="4"/>
      <c r="T487" s="4"/>
    </row>
    <row r="488" spans="1:20" ht="79.5" thickBot="1" x14ac:dyDescent="0.3">
      <c r="A488" s="199" t="s">
        <v>326</v>
      </c>
      <c r="B488" s="118">
        <v>902</v>
      </c>
      <c r="C488" s="204" t="s">
        <v>92</v>
      </c>
      <c r="D488" s="204" t="s">
        <v>92</v>
      </c>
      <c r="E488" s="205" t="s">
        <v>148</v>
      </c>
      <c r="F488" s="206"/>
      <c r="G488" s="170">
        <f>G489</f>
        <v>55</v>
      </c>
      <c r="H488" s="170">
        <f t="shared" si="211"/>
        <v>54.6</v>
      </c>
      <c r="I488" s="207">
        <f t="shared" si="195"/>
        <v>99.27272727272728</v>
      </c>
      <c r="O488" s="4"/>
      <c r="P488" s="4"/>
      <c r="Q488" s="4"/>
      <c r="R488" s="4"/>
      <c r="S488" s="4"/>
      <c r="T488" s="4"/>
    </row>
    <row r="489" spans="1:20" ht="79.5" thickBot="1" x14ac:dyDescent="0.3">
      <c r="A489" s="277" t="s">
        <v>327</v>
      </c>
      <c r="B489" s="160">
        <v>902</v>
      </c>
      <c r="C489" s="161" t="s">
        <v>92</v>
      </c>
      <c r="D489" s="161" t="s">
        <v>92</v>
      </c>
      <c r="E489" s="162" t="s">
        <v>149</v>
      </c>
      <c r="F489" s="157"/>
      <c r="G489" s="170">
        <f>G490</f>
        <v>55</v>
      </c>
      <c r="H489" s="170">
        <f t="shared" si="211"/>
        <v>54.6</v>
      </c>
      <c r="I489" s="207">
        <f t="shared" si="195"/>
        <v>99.27272727272728</v>
      </c>
      <c r="O489" s="4"/>
      <c r="P489" s="4"/>
      <c r="Q489" s="4"/>
      <c r="R489" s="4"/>
      <c r="S489" s="4"/>
      <c r="T489" s="4"/>
    </row>
    <row r="490" spans="1:20" ht="51.75" x14ac:dyDescent="0.25">
      <c r="A490" s="21" t="s">
        <v>63</v>
      </c>
      <c r="B490" s="214">
        <v>902</v>
      </c>
      <c r="C490" s="215" t="s">
        <v>92</v>
      </c>
      <c r="D490" s="215" t="s">
        <v>92</v>
      </c>
      <c r="E490" s="6" t="s">
        <v>150</v>
      </c>
      <c r="F490" s="164">
        <v>600</v>
      </c>
      <c r="G490" s="170">
        <v>55</v>
      </c>
      <c r="H490" s="170">
        <v>54.6</v>
      </c>
      <c r="I490" s="207">
        <f t="shared" si="195"/>
        <v>99.27272727272728</v>
      </c>
      <c r="O490" s="4"/>
      <c r="P490" s="4"/>
      <c r="Q490" s="4"/>
      <c r="R490" s="4"/>
      <c r="S490" s="4"/>
      <c r="T490" s="4"/>
    </row>
    <row r="491" spans="1:20" ht="99.75" x14ac:dyDescent="0.25">
      <c r="A491" s="114" t="s">
        <v>381</v>
      </c>
      <c r="B491" s="168">
        <v>902</v>
      </c>
      <c r="C491" s="169" t="s">
        <v>92</v>
      </c>
      <c r="D491" s="169" t="s">
        <v>92</v>
      </c>
      <c r="E491" s="163" t="s">
        <v>218</v>
      </c>
      <c r="F491" s="109"/>
      <c r="G491" s="106">
        <f>G492</f>
        <v>866.8</v>
      </c>
      <c r="H491" s="207">
        <f t="shared" ref="H491:H493" si="212">H492</f>
        <v>859</v>
      </c>
      <c r="I491" s="207">
        <f t="shared" si="195"/>
        <v>99.100138440239974</v>
      </c>
    </row>
    <row r="492" spans="1:20" ht="38.25" x14ac:dyDescent="0.25">
      <c r="A492" s="119" t="s">
        <v>216</v>
      </c>
      <c r="B492" s="168">
        <v>902</v>
      </c>
      <c r="C492" s="169" t="s">
        <v>92</v>
      </c>
      <c r="D492" s="169" t="s">
        <v>92</v>
      </c>
      <c r="E492" s="163" t="s">
        <v>217</v>
      </c>
      <c r="F492" s="165"/>
      <c r="G492" s="166">
        <f>G493</f>
        <v>866.8</v>
      </c>
      <c r="H492" s="207">
        <f t="shared" si="212"/>
        <v>859</v>
      </c>
      <c r="I492" s="207">
        <f t="shared" si="195"/>
        <v>99.100138440239974</v>
      </c>
    </row>
    <row r="493" spans="1:20" ht="63" x14ac:dyDescent="0.25">
      <c r="A493" s="172" t="s">
        <v>295</v>
      </c>
      <c r="B493" s="203">
        <v>902</v>
      </c>
      <c r="C493" s="204" t="s">
        <v>92</v>
      </c>
      <c r="D493" s="204" t="s">
        <v>92</v>
      </c>
      <c r="E493" s="205" t="s">
        <v>296</v>
      </c>
      <c r="F493" s="109"/>
      <c r="G493" s="110">
        <f>G494</f>
        <v>866.8</v>
      </c>
      <c r="H493" s="170">
        <f t="shared" si="212"/>
        <v>859</v>
      </c>
      <c r="I493" s="207">
        <f t="shared" si="195"/>
        <v>99.100138440239974</v>
      </c>
    </row>
    <row r="494" spans="1:20" ht="51.75" x14ac:dyDescent="0.25">
      <c r="A494" s="21" t="s">
        <v>63</v>
      </c>
      <c r="B494" s="155">
        <v>902</v>
      </c>
      <c r="C494" s="156" t="s">
        <v>92</v>
      </c>
      <c r="D494" s="156" t="s">
        <v>92</v>
      </c>
      <c r="E494" s="6" t="s">
        <v>296</v>
      </c>
      <c r="F494" s="109">
        <v>600</v>
      </c>
      <c r="G494" s="110">
        <v>866.8</v>
      </c>
      <c r="H494" s="170">
        <v>859</v>
      </c>
      <c r="I494" s="207">
        <f t="shared" si="195"/>
        <v>99.100138440239974</v>
      </c>
    </row>
    <row r="495" spans="1:20" ht="15.75" x14ac:dyDescent="0.25">
      <c r="A495" s="22" t="s">
        <v>72</v>
      </c>
      <c r="B495" s="71">
        <v>902</v>
      </c>
      <c r="C495" s="72" t="s">
        <v>95</v>
      </c>
      <c r="D495" s="62"/>
      <c r="E495" s="6"/>
      <c r="F495" s="74"/>
      <c r="G495" s="70">
        <f>G496</f>
        <v>7877.7</v>
      </c>
      <c r="H495" s="207">
        <f t="shared" ref="H495" si="213">H496</f>
        <v>7655.3000000000011</v>
      </c>
      <c r="I495" s="207">
        <f t="shared" si="195"/>
        <v>97.176840956116649</v>
      </c>
    </row>
    <row r="496" spans="1:20" ht="15.75" x14ac:dyDescent="0.25">
      <c r="A496" s="22" t="s">
        <v>73</v>
      </c>
      <c r="B496" s="71">
        <v>902</v>
      </c>
      <c r="C496" s="72" t="s">
        <v>95</v>
      </c>
      <c r="D496" s="72" t="s">
        <v>88</v>
      </c>
      <c r="E496" s="6"/>
      <c r="F496" s="74"/>
      <c r="G496" s="70">
        <f>G497+G544+G523+G528+G539+G518</f>
        <v>7877.7</v>
      </c>
      <c r="H496" s="207">
        <f t="shared" ref="H496" si="214">H497+H544+H523+H528+H539+H518</f>
        <v>7655.3000000000011</v>
      </c>
      <c r="I496" s="207">
        <f t="shared" si="195"/>
        <v>97.176840956116649</v>
      </c>
    </row>
    <row r="497" spans="1:9" ht="86.25" x14ac:dyDescent="0.25">
      <c r="A497" s="56" t="s">
        <v>377</v>
      </c>
      <c r="B497" s="71">
        <v>902</v>
      </c>
      <c r="C497" s="72" t="s">
        <v>95</v>
      </c>
      <c r="D497" s="72" t="s">
        <v>88</v>
      </c>
      <c r="E497" s="163" t="s">
        <v>227</v>
      </c>
      <c r="F497" s="74"/>
      <c r="G497" s="70">
        <f>G498+G500+G502+G506+G508+G512+G516+G514</f>
        <v>7799.5999999999995</v>
      </c>
      <c r="H497" s="207">
        <f t="shared" ref="H497" si="215">H498+H500+H502+H506+H508+H512+H516+H514</f>
        <v>7582.2000000000007</v>
      </c>
      <c r="I497" s="207">
        <f t="shared" si="195"/>
        <v>97.212677573208893</v>
      </c>
    </row>
    <row r="498" spans="1:9" ht="40.5" x14ac:dyDescent="0.25">
      <c r="A498" s="24" t="s">
        <v>74</v>
      </c>
      <c r="B498" s="67">
        <v>902</v>
      </c>
      <c r="C498" s="68" t="s">
        <v>95</v>
      </c>
      <c r="D498" s="68" t="s">
        <v>88</v>
      </c>
      <c r="E498" s="162" t="s">
        <v>228</v>
      </c>
      <c r="F498" s="64"/>
      <c r="G498" s="65">
        <f>G499</f>
        <v>2388.9</v>
      </c>
      <c r="H498" s="158">
        <f t="shared" ref="H498" si="216">H499</f>
        <v>2385.1999999999998</v>
      </c>
      <c r="I498" s="207">
        <f t="shared" si="195"/>
        <v>99.845116999455811</v>
      </c>
    </row>
    <row r="499" spans="1:9" ht="51.75" x14ac:dyDescent="0.25">
      <c r="A499" s="21" t="s">
        <v>63</v>
      </c>
      <c r="B499" s="61">
        <v>902</v>
      </c>
      <c r="C499" s="62" t="s">
        <v>95</v>
      </c>
      <c r="D499" s="62" t="s">
        <v>88</v>
      </c>
      <c r="E499" s="6" t="s">
        <v>228</v>
      </c>
      <c r="F499" s="74">
        <v>600</v>
      </c>
      <c r="G499" s="76">
        <v>2388.9</v>
      </c>
      <c r="H499" s="170">
        <v>2385.1999999999998</v>
      </c>
      <c r="I499" s="207">
        <f t="shared" si="195"/>
        <v>99.845116999455811</v>
      </c>
    </row>
    <row r="500" spans="1:9" ht="67.5" x14ac:dyDescent="0.25">
      <c r="A500" s="24" t="s">
        <v>75</v>
      </c>
      <c r="B500" s="71">
        <v>902</v>
      </c>
      <c r="C500" s="72" t="s">
        <v>95</v>
      </c>
      <c r="D500" s="72" t="s">
        <v>88</v>
      </c>
      <c r="E500" s="162" t="s">
        <v>229</v>
      </c>
      <c r="F500" s="74"/>
      <c r="G500" s="70">
        <f>G501</f>
        <v>1900</v>
      </c>
      <c r="H500" s="207">
        <f t="shared" ref="H500" si="217">H501</f>
        <v>1900</v>
      </c>
      <c r="I500" s="207">
        <f t="shared" si="195"/>
        <v>100</v>
      </c>
    </row>
    <row r="501" spans="1:9" ht="51.75" x14ac:dyDescent="0.25">
      <c r="A501" s="21" t="s">
        <v>63</v>
      </c>
      <c r="B501" s="61">
        <v>902</v>
      </c>
      <c r="C501" s="62" t="s">
        <v>95</v>
      </c>
      <c r="D501" s="62" t="s">
        <v>88</v>
      </c>
      <c r="E501" s="6" t="s">
        <v>230</v>
      </c>
      <c r="F501" s="74">
        <v>600</v>
      </c>
      <c r="G501" s="76">
        <v>1900</v>
      </c>
      <c r="H501" s="170">
        <v>1900</v>
      </c>
      <c r="I501" s="207">
        <f t="shared" si="195"/>
        <v>100</v>
      </c>
    </row>
    <row r="502" spans="1:9" ht="40.5" x14ac:dyDescent="0.25">
      <c r="A502" s="24" t="s">
        <v>76</v>
      </c>
      <c r="B502" s="67">
        <v>902</v>
      </c>
      <c r="C502" s="68" t="s">
        <v>95</v>
      </c>
      <c r="D502" s="68" t="s">
        <v>88</v>
      </c>
      <c r="E502" s="162" t="s">
        <v>232</v>
      </c>
      <c r="F502" s="64"/>
      <c r="G502" s="65">
        <f>G503+G504+G505</f>
        <v>1077</v>
      </c>
      <c r="H502" s="158">
        <f t="shared" ref="H502" si="218">H503+H504+H505</f>
        <v>959.40000000000009</v>
      </c>
      <c r="I502" s="207">
        <f t="shared" si="195"/>
        <v>89.080779944289702</v>
      </c>
    </row>
    <row r="503" spans="1:9" ht="90" x14ac:dyDescent="0.25">
      <c r="A503" s="21" t="s">
        <v>22</v>
      </c>
      <c r="B503" s="61">
        <v>902</v>
      </c>
      <c r="C503" s="62" t="s">
        <v>95</v>
      </c>
      <c r="D503" s="62" t="s">
        <v>88</v>
      </c>
      <c r="E503" s="6" t="s">
        <v>232</v>
      </c>
      <c r="F503" s="74">
        <v>100</v>
      </c>
      <c r="G503" s="47">
        <v>627.20000000000005</v>
      </c>
      <c r="H503" s="47">
        <v>625.20000000000005</v>
      </c>
      <c r="I503" s="207">
        <f t="shared" si="195"/>
        <v>99.681122448979593</v>
      </c>
    </row>
    <row r="504" spans="1:9" ht="39" x14ac:dyDescent="0.25">
      <c r="A504" s="21" t="s">
        <v>17</v>
      </c>
      <c r="B504" s="61">
        <v>902</v>
      </c>
      <c r="C504" s="62" t="s">
        <v>95</v>
      </c>
      <c r="D504" s="62" t="s">
        <v>88</v>
      </c>
      <c r="E504" s="6" t="s">
        <v>232</v>
      </c>
      <c r="F504" s="74">
        <v>200</v>
      </c>
      <c r="G504" s="47">
        <v>449.3</v>
      </c>
      <c r="H504" s="47">
        <v>334.2</v>
      </c>
      <c r="I504" s="207">
        <f t="shared" si="195"/>
        <v>74.382372579568212</v>
      </c>
    </row>
    <row r="505" spans="1:9" ht="15.75" x14ac:dyDescent="0.25">
      <c r="A505" s="21" t="s">
        <v>15</v>
      </c>
      <c r="B505" s="61">
        <v>902</v>
      </c>
      <c r="C505" s="62" t="s">
        <v>95</v>
      </c>
      <c r="D505" s="62" t="s">
        <v>88</v>
      </c>
      <c r="E505" s="6" t="s">
        <v>232</v>
      </c>
      <c r="F505" s="74">
        <v>800</v>
      </c>
      <c r="G505" s="47">
        <v>0.5</v>
      </c>
      <c r="H505" s="47">
        <v>0</v>
      </c>
      <c r="I505" s="207">
        <f t="shared" si="195"/>
        <v>0</v>
      </c>
    </row>
    <row r="506" spans="1:9" ht="40.5" x14ac:dyDescent="0.25">
      <c r="A506" s="24" t="s">
        <v>24</v>
      </c>
      <c r="B506" s="67">
        <v>902</v>
      </c>
      <c r="C506" s="68" t="s">
        <v>95</v>
      </c>
      <c r="D506" s="68" t="s">
        <v>88</v>
      </c>
      <c r="E506" s="162" t="s">
        <v>231</v>
      </c>
      <c r="F506" s="64"/>
      <c r="G506" s="65">
        <f>G507</f>
        <v>0</v>
      </c>
      <c r="H506" s="158">
        <f t="shared" ref="H506" si="219">H507</f>
        <v>0</v>
      </c>
      <c r="I506" s="207">
        <v>0</v>
      </c>
    </row>
    <row r="507" spans="1:9" ht="15.75" x14ac:dyDescent="0.25">
      <c r="A507" s="21" t="s">
        <v>15</v>
      </c>
      <c r="B507" s="61">
        <v>902</v>
      </c>
      <c r="C507" s="62" t="s">
        <v>95</v>
      </c>
      <c r="D507" s="62" t="s">
        <v>88</v>
      </c>
      <c r="E507" s="6" t="s">
        <v>231</v>
      </c>
      <c r="F507" s="74">
        <v>800</v>
      </c>
      <c r="G507" s="76"/>
      <c r="H507" s="170"/>
      <c r="I507" s="207"/>
    </row>
    <row r="508" spans="1:9" ht="39" x14ac:dyDescent="0.25">
      <c r="A508" s="22" t="s">
        <v>77</v>
      </c>
      <c r="B508" s="71">
        <v>902</v>
      </c>
      <c r="C508" s="72" t="s">
        <v>95</v>
      </c>
      <c r="D508" s="72" t="s">
        <v>88</v>
      </c>
      <c r="E508" s="162" t="s">
        <v>233</v>
      </c>
      <c r="F508" s="74"/>
      <c r="G508" s="11">
        <f>G509+G510+G511</f>
        <v>1783.6999999999998</v>
      </c>
      <c r="H508" s="11">
        <f t="shared" ref="H508" si="220">H509+H510+H511</f>
        <v>1717.3</v>
      </c>
      <c r="I508" s="207">
        <f t="shared" si="195"/>
        <v>96.277400908224493</v>
      </c>
    </row>
    <row r="509" spans="1:9" ht="90" x14ac:dyDescent="0.25">
      <c r="A509" s="21" t="s">
        <v>22</v>
      </c>
      <c r="B509" s="61">
        <v>902</v>
      </c>
      <c r="C509" s="62" t="s">
        <v>95</v>
      </c>
      <c r="D509" s="62" t="s">
        <v>88</v>
      </c>
      <c r="E509" s="6" t="s">
        <v>233</v>
      </c>
      <c r="F509" s="74">
        <v>100</v>
      </c>
      <c r="G509" s="47">
        <v>1517</v>
      </c>
      <c r="H509" s="47">
        <v>1514.6</v>
      </c>
      <c r="I509" s="207">
        <f t="shared" si="195"/>
        <v>99.841793012524718</v>
      </c>
    </row>
    <row r="510" spans="1:9" ht="39" x14ac:dyDescent="0.25">
      <c r="A510" s="21" t="s">
        <v>17</v>
      </c>
      <c r="B510" s="61">
        <v>902</v>
      </c>
      <c r="C510" s="62" t="s">
        <v>95</v>
      </c>
      <c r="D510" s="62" t="s">
        <v>88</v>
      </c>
      <c r="E510" s="6" t="s">
        <v>233</v>
      </c>
      <c r="F510" s="74">
        <v>200</v>
      </c>
      <c r="G510" s="47">
        <v>243.1</v>
      </c>
      <c r="H510" s="47">
        <v>198.4</v>
      </c>
      <c r="I510" s="207">
        <f t="shared" si="195"/>
        <v>81.612505141916913</v>
      </c>
    </row>
    <row r="511" spans="1:9" ht="15.75" x14ac:dyDescent="0.25">
      <c r="A511" s="21" t="s">
        <v>15</v>
      </c>
      <c r="B511" s="61">
        <v>902</v>
      </c>
      <c r="C511" s="62" t="s">
        <v>95</v>
      </c>
      <c r="D511" s="62" t="s">
        <v>88</v>
      </c>
      <c r="E511" s="6" t="s">
        <v>233</v>
      </c>
      <c r="F511" s="74">
        <v>800</v>
      </c>
      <c r="G511" s="47">
        <v>23.6</v>
      </c>
      <c r="H511" s="47">
        <v>4.3</v>
      </c>
      <c r="I511" s="207">
        <f t="shared" si="195"/>
        <v>18.220338983050848</v>
      </c>
    </row>
    <row r="512" spans="1:9" ht="40.5" x14ac:dyDescent="0.25">
      <c r="A512" s="24" t="s">
        <v>24</v>
      </c>
      <c r="B512" s="67">
        <v>902</v>
      </c>
      <c r="C512" s="68" t="s">
        <v>95</v>
      </c>
      <c r="D512" s="68" t="s">
        <v>88</v>
      </c>
      <c r="E512" s="162" t="s">
        <v>231</v>
      </c>
      <c r="F512" s="64"/>
      <c r="G512" s="65">
        <f>G513</f>
        <v>0</v>
      </c>
      <c r="H512" s="158">
        <f t="shared" ref="H512" si="221">H513</f>
        <v>0</v>
      </c>
      <c r="I512" s="207">
        <v>0</v>
      </c>
    </row>
    <row r="513" spans="1:9" ht="15.75" x14ac:dyDescent="0.25">
      <c r="A513" s="21" t="s">
        <v>15</v>
      </c>
      <c r="B513" s="61">
        <v>902</v>
      </c>
      <c r="C513" s="62" t="s">
        <v>95</v>
      </c>
      <c r="D513" s="62" t="s">
        <v>88</v>
      </c>
      <c r="E513" s="6" t="s">
        <v>231</v>
      </c>
      <c r="F513" s="74">
        <v>800</v>
      </c>
      <c r="G513" s="76"/>
      <c r="H513" s="170"/>
      <c r="I513" s="207"/>
    </row>
    <row r="514" spans="1:9" ht="54" x14ac:dyDescent="0.25">
      <c r="A514" s="24" t="s">
        <v>432</v>
      </c>
      <c r="B514" s="203">
        <v>902</v>
      </c>
      <c r="C514" s="204" t="s">
        <v>95</v>
      </c>
      <c r="D514" s="204" t="s">
        <v>88</v>
      </c>
      <c r="E514" s="205" t="s">
        <v>431</v>
      </c>
      <c r="F514" s="206"/>
      <c r="G514" s="207">
        <f>G515</f>
        <v>50</v>
      </c>
      <c r="H514" s="207">
        <f t="shared" ref="H514" si="222">H515</f>
        <v>50</v>
      </c>
      <c r="I514" s="207">
        <f t="shared" si="195"/>
        <v>100</v>
      </c>
    </row>
    <row r="515" spans="1:9" ht="90" x14ac:dyDescent="0.25">
      <c r="A515" s="21" t="s">
        <v>22</v>
      </c>
      <c r="B515" s="313">
        <v>902</v>
      </c>
      <c r="C515" s="314" t="s">
        <v>95</v>
      </c>
      <c r="D515" s="314" t="s">
        <v>88</v>
      </c>
      <c r="E515" s="6" t="s">
        <v>431</v>
      </c>
      <c r="F515" s="206">
        <v>100</v>
      </c>
      <c r="G515" s="170">
        <v>50</v>
      </c>
      <c r="H515" s="170">
        <v>50</v>
      </c>
      <c r="I515" s="207">
        <f t="shared" si="195"/>
        <v>100</v>
      </c>
    </row>
    <row r="516" spans="1:9" ht="81" x14ac:dyDescent="0.25">
      <c r="A516" s="24" t="s">
        <v>78</v>
      </c>
      <c r="B516" s="61">
        <v>902</v>
      </c>
      <c r="C516" s="62" t="s">
        <v>95</v>
      </c>
      <c r="D516" s="62" t="s">
        <v>88</v>
      </c>
      <c r="E516" s="162" t="s">
        <v>234</v>
      </c>
      <c r="F516" s="74"/>
      <c r="G516" s="207">
        <f>G517</f>
        <v>600</v>
      </c>
      <c r="H516" s="207">
        <f t="shared" ref="H516" si="223">H517</f>
        <v>570.29999999999995</v>
      </c>
      <c r="I516" s="207">
        <f t="shared" si="195"/>
        <v>95.049999999999983</v>
      </c>
    </row>
    <row r="517" spans="1:9" ht="90" x14ac:dyDescent="0.25">
      <c r="A517" s="21" t="s">
        <v>22</v>
      </c>
      <c r="B517" s="61">
        <v>902</v>
      </c>
      <c r="C517" s="62" t="s">
        <v>95</v>
      </c>
      <c r="D517" s="62" t="s">
        <v>88</v>
      </c>
      <c r="E517" s="6" t="s">
        <v>234</v>
      </c>
      <c r="F517" s="74">
        <v>100</v>
      </c>
      <c r="G517" s="47">
        <v>600</v>
      </c>
      <c r="H517" s="47">
        <v>570.29999999999995</v>
      </c>
      <c r="I517" s="207">
        <f t="shared" si="195"/>
        <v>95.049999999999983</v>
      </c>
    </row>
    <row r="518" spans="1:9" ht="94.5" x14ac:dyDescent="0.25">
      <c r="A518" s="31" t="s">
        <v>385</v>
      </c>
      <c r="B518" s="203">
        <v>902</v>
      </c>
      <c r="C518" s="204" t="s">
        <v>95</v>
      </c>
      <c r="D518" s="204" t="s">
        <v>88</v>
      </c>
      <c r="E518" s="205" t="s">
        <v>152</v>
      </c>
      <c r="F518" s="206"/>
      <c r="G518" s="11">
        <f>G519</f>
        <v>30</v>
      </c>
      <c r="H518" s="11">
        <f t="shared" ref="H518:H519" si="224">H519</f>
        <v>25</v>
      </c>
      <c r="I518" s="207">
        <f t="shared" ref="I518:I581" si="225">H518/G518*100</f>
        <v>83.333333333333343</v>
      </c>
    </row>
    <row r="519" spans="1:9" ht="141.75" x14ac:dyDescent="0.25">
      <c r="A519" s="113" t="s">
        <v>151</v>
      </c>
      <c r="B519" s="203">
        <v>902</v>
      </c>
      <c r="C519" s="204" t="s">
        <v>95</v>
      </c>
      <c r="D519" s="204" t="s">
        <v>88</v>
      </c>
      <c r="E519" s="205" t="s">
        <v>153</v>
      </c>
      <c r="F519" s="206"/>
      <c r="G519" s="11">
        <f>G520</f>
        <v>30</v>
      </c>
      <c r="H519" s="11">
        <f t="shared" si="224"/>
        <v>25</v>
      </c>
      <c r="I519" s="207">
        <f t="shared" si="225"/>
        <v>83.333333333333343</v>
      </c>
    </row>
    <row r="520" spans="1:9" ht="54" x14ac:dyDescent="0.25">
      <c r="A520" s="159" t="s">
        <v>32</v>
      </c>
      <c r="B520" s="160">
        <v>902</v>
      </c>
      <c r="C520" s="161" t="s">
        <v>95</v>
      </c>
      <c r="D520" s="161" t="s">
        <v>88</v>
      </c>
      <c r="E520" s="162" t="s">
        <v>154</v>
      </c>
      <c r="F520" s="157"/>
      <c r="G520" s="14">
        <f>G521+G522</f>
        <v>30</v>
      </c>
      <c r="H520" s="14">
        <f t="shared" ref="H520" si="226">H521+H522</f>
        <v>25</v>
      </c>
      <c r="I520" s="207">
        <f t="shared" si="225"/>
        <v>83.333333333333343</v>
      </c>
    </row>
    <row r="521" spans="1:9" ht="39" x14ac:dyDescent="0.25">
      <c r="A521" s="284" t="s">
        <v>17</v>
      </c>
      <c r="B521" s="285">
        <v>902</v>
      </c>
      <c r="C521" s="286" t="s">
        <v>95</v>
      </c>
      <c r="D521" s="286" t="s">
        <v>88</v>
      </c>
      <c r="E521" s="6" t="s">
        <v>155</v>
      </c>
      <c r="F521" s="164">
        <v>200</v>
      </c>
      <c r="G521" s="47">
        <v>5</v>
      </c>
      <c r="H521" s="47">
        <v>5</v>
      </c>
      <c r="I521" s="207">
        <f t="shared" si="225"/>
        <v>100</v>
      </c>
    </row>
    <row r="522" spans="1:9" ht="51.75" x14ac:dyDescent="0.25">
      <c r="A522" s="21" t="s">
        <v>63</v>
      </c>
      <c r="B522" s="285">
        <v>902</v>
      </c>
      <c r="C522" s="286" t="s">
        <v>95</v>
      </c>
      <c r="D522" s="286" t="s">
        <v>88</v>
      </c>
      <c r="E522" s="6" t="s">
        <v>154</v>
      </c>
      <c r="F522" s="206">
        <v>600</v>
      </c>
      <c r="G522" s="47">
        <v>25</v>
      </c>
      <c r="H522" s="47">
        <v>20</v>
      </c>
      <c r="I522" s="207">
        <f t="shared" si="225"/>
        <v>80</v>
      </c>
    </row>
    <row r="523" spans="1:9" ht="71.25" x14ac:dyDescent="0.25">
      <c r="A523" s="114" t="s">
        <v>222</v>
      </c>
      <c r="B523" s="118">
        <v>902</v>
      </c>
      <c r="C523" s="204" t="s">
        <v>95</v>
      </c>
      <c r="D523" s="204" t="s">
        <v>88</v>
      </c>
      <c r="E523" s="205" t="s">
        <v>223</v>
      </c>
      <c r="F523" s="206"/>
      <c r="G523" s="120">
        <f>G524</f>
        <v>27</v>
      </c>
      <c r="H523" s="120">
        <f t="shared" ref="H523:H524" si="227">H524</f>
        <v>27</v>
      </c>
      <c r="I523" s="207">
        <f t="shared" si="225"/>
        <v>100</v>
      </c>
    </row>
    <row r="524" spans="1:9" ht="38.25" x14ac:dyDescent="0.25">
      <c r="A524" s="119" t="s">
        <v>156</v>
      </c>
      <c r="B524" s="118">
        <v>902</v>
      </c>
      <c r="C524" s="204" t="s">
        <v>95</v>
      </c>
      <c r="D524" s="204" t="s">
        <v>88</v>
      </c>
      <c r="E524" s="205" t="s">
        <v>157</v>
      </c>
      <c r="F524" s="206"/>
      <c r="G524" s="47">
        <f>G525</f>
        <v>27</v>
      </c>
      <c r="H524" s="47">
        <f t="shared" si="227"/>
        <v>27</v>
      </c>
      <c r="I524" s="207">
        <f t="shared" si="225"/>
        <v>100</v>
      </c>
    </row>
    <row r="525" spans="1:9" ht="54.75" thickBot="1" x14ac:dyDescent="0.3">
      <c r="A525" s="112" t="s">
        <v>33</v>
      </c>
      <c r="B525" s="160">
        <v>902</v>
      </c>
      <c r="C525" s="161" t="s">
        <v>95</v>
      </c>
      <c r="D525" s="161" t="s">
        <v>88</v>
      </c>
      <c r="E525" s="162" t="s">
        <v>158</v>
      </c>
      <c r="F525" s="206"/>
      <c r="G525" s="47">
        <f>G526+G527</f>
        <v>27</v>
      </c>
      <c r="H525" s="47">
        <f t="shared" ref="H525" si="228">H526+H527</f>
        <v>27</v>
      </c>
      <c r="I525" s="207">
        <f t="shared" si="225"/>
        <v>100</v>
      </c>
    </row>
    <row r="526" spans="1:9" ht="39" x14ac:dyDescent="0.25">
      <c r="A526" s="142" t="s">
        <v>17</v>
      </c>
      <c r="B526" s="214">
        <v>902</v>
      </c>
      <c r="C526" s="215" t="s">
        <v>95</v>
      </c>
      <c r="D526" s="215" t="s">
        <v>88</v>
      </c>
      <c r="E526" s="6" t="s">
        <v>158</v>
      </c>
      <c r="F526" s="206">
        <v>200</v>
      </c>
      <c r="G526" s="47">
        <v>0.5</v>
      </c>
      <c r="H526" s="47">
        <v>0.5</v>
      </c>
      <c r="I526" s="207">
        <f t="shared" si="225"/>
        <v>100</v>
      </c>
    </row>
    <row r="527" spans="1:9" ht="52.5" thickBot="1" x14ac:dyDescent="0.3">
      <c r="A527" s="21" t="s">
        <v>63</v>
      </c>
      <c r="B527" s="214">
        <v>902</v>
      </c>
      <c r="C527" s="215" t="s">
        <v>95</v>
      </c>
      <c r="D527" s="215" t="s">
        <v>88</v>
      </c>
      <c r="E527" s="6" t="s">
        <v>158</v>
      </c>
      <c r="F527" s="206">
        <v>600</v>
      </c>
      <c r="G527" s="47">
        <v>26.5</v>
      </c>
      <c r="H527" s="47">
        <v>26.5</v>
      </c>
      <c r="I527" s="207">
        <f t="shared" si="225"/>
        <v>100</v>
      </c>
    </row>
    <row r="528" spans="1:9" ht="142.5" thickBot="1" x14ac:dyDescent="0.3">
      <c r="A528" s="320" t="s">
        <v>315</v>
      </c>
      <c r="B528" s="203">
        <v>902</v>
      </c>
      <c r="C528" s="204" t="s">
        <v>95</v>
      </c>
      <c r="D528" s="204" t="s">
        <v>88</v>
      </c>
      <c r="E528" s="205" t="s">
        <v>160</v>
      </c>
      <c r="F528" s="206"/>
      <c r="G528" s="11">
        <f>G529</f>
        <v>2.0999999999999996</v>
      </c>
      <c r="H528" s="11">
        <f t="shared" ref="H528" si="229">H529</f>
        <v>2.0999999999999996</v>
      </c>
      <c r="I528" s="207">
        <f t="shared" si="225"/>
        <v>100</v>
      </c>
    </row>
    <row r="529" spans="1:9" ht="63.75" thickBot="1" x14ac:dyDescent="0.3">
      <c r="A529" s="245" t="s">
        <v>316</v>
      </c>
      <c r="B529" s="203">
        <v>902</v>
      </c>
      <c r="C529" s="204" t="s">
        <v>95</v>
      </c>
      <c r="D529" s="204" t="s">
        <v>88</v>
      </c>
      <c r="E529" s="205" t="s">
        <v>162</v>
      </c>
      <c r="F529" s="206"/>
      <c r="G529" s="11">
        <f>G530+G535+G533+G537</f>
        <v>2.0999999999999996</v>
      </c>
      <c r="H529" s="11">
        <f t="shared" ref="H529" si="230">H530+H535+H533+H537</f>
        <v>2.0999999999999996</v>
      </c>
      <c r="I529" s="207">
        <f t="shared" si="225"/>
        <v>100</v>
      </c>
    </row>
    <row r="530" spans="1:9" ht="63.75" thickBot="1" x14ac:dyDescent="0.3">
      <c r="A530" s="246" t="s">
        <v>317</v>
      </c>
      <c r="B530" s="160">
        <v>902</v>
      </c>
      <c r="C530" s="161" t="s">
        <v>95</v>
      </c>
      <c r="D530" s="161" t="s">
        <v>88</v>
      </c>
      <c r="E530" s="162" t="s">
        <v>163</v>
      </c>
      <c r="F530" s="157"/>
      <c r="G530" s="14">
        <f>G531+G532</f>
        <v>0</v>
      </c>
      <c r="H530" s="14">
        <f t="shared" ref="H530" si="231">H531+H532</f>
        <v>0</v>
      </c>
      <c r="I530" s="207">
        <v>0</v>
      </c>
    </row>
    <row r="531" spans="1:9" ht="39" x14ac:dyDescent="0.25">
      <c r="A531" s="239" t="s">
        <v>17</v>
      </c>
      <c r="B531" s="240">
        <v>902</v>
      </c>
      <c r="C531" s="241" t="s">
        <v>95</v>
      </c>
      <c r="D531" s="241" t="s">
        <v>88</v>
      </c>
      <c r="E531" s="6" t="s">
        <v>164</v>
      </c>
      <c r="F531" s="164">
        <v>200</v>
      </c>
      <c r="G531" s="47"/>
      <c r="H531" s="47"/>
      <c r="I531" s="207"/>
    </row>
    <row r="532" spans="1:9" ht="51.75" x14ac:dyDescent="0.25">
      <c r="A532" s="279" t="s">
        <v>63</v>
      </c>
      <c r="B532" s="280">
        <v>902</v>
      </c>
      <c r="C532" s="281" t="s">
        <v>95</v>
      </c>
      <c r="D532" s="281" t="s">
        <v>88</v>
      </c>
      <c r="E532" s="6" t="s">
        <v>163</v>
      </c>
      <c r="F532" s="164">
        <v>600</v>
      </c>
      <c r="G532" s="47"/>
      <c r="H532" s="47"/>
      <c r="I532" s="207"/>
    </row>
    <row r="533" spans="1:9" ht="60" x14ac:dyDescent="0.25">
      <c r="A533" s="260" t="s">
        <v>440</v>
      </c>
      <c r="B533" s="160">
        <v>902</v>
      </c>
      <c r="C533" s="161" t="s">
        <v>95</v>
      </c>
      <c r="D533" s="161" t="s">
        <v>88</v>
      </c>
      <c r="E533" s="162" t="s">
        <v>438</v>
      </c>
      <c r="F533" s="164"/>
      <c r="G533" s="11">
        <f>G534</f>
        <v>0.2</v>
      </c>
      <c r="H533" s="11">
        <f t="shared" ref="H533" si="232">H534</f>
        <v>0.2</v>
      </c>
      <c r="I533" s="207">
        <f t="shared" si="225"/>
        <v>100</v>
      </c>
    </row>
    <row r="534" spans="1:9" ht="51.75" x14ac:dyDescent="0.25">
      <c r="A534" s="239" t="s">
        <v>63</v>
      </c>
      <c r="B534" s="240">
        <v>902</v>
      </c>
      <c r="C534" s="241" t="s">
        <v>95</v>
      </c>
      <c r="D534" s="241" t="s">
        <v>88</v>
      </c>
      <c r="E534" s="6" t="s">
        <v>438</v>
      </c>
      <c r="F534" s="164">
        <v>600</v>
      </c>
      <c r="G534" s="47">
        <v>0.2</v>
      </c>
      <c r="H534" s="47">
        <v>0.2</v>
      </c>
      <c r="I534" s="207">
        <f t="shared" si="225"/>
        <v>100</v>
      </c>
    </row>
    <row r="535" spans="1:9" ht="60" x14ac:dyDescent="0.25">
      <c r="A535" s="260" t="s">
        <v>439</v>
      </c>
      <c r="B535" s="160">
        <v>902</v>
      </c>
      <c r="C535" s="161" t="s">
        <v>95</v>
      </c>
      <c r="D535" s="161" t="s">
        <v>88</v>
      </c>
      <c r="E535" s="162" t="s">
        <v>438</v>
      </c>
      <c r="F535" s="157"/>
      <c r="G535" s="14">
        <f>G536</f>
        <v>0.7</v>
      </c>
      <c r="H535" s="14">
        <f t="shared" ref="H535" si="233">H536</f>
        <v>0.7</v>
      </c>
      <c r="I535" s="207">
        <f t="shared" si="225"/>
        <v>100</v>
      </c>
    </row>
    <row r="536" spans="1:9" ht="51.75" x14ac:dyDescent="0.25">
      <c r="A536" s="257" t="s">
        <v>63</v>
      </c>
      <c r="B536" s="258">
        <v>902</v>
      </c>
      <c r="C536" s="259" t="s">
        <v>95</v>
      </c>
      <c r="D536" s="259" t="s">
        <v>88</v>
      </c>
      <c r="E536" s="6" t="s">
        <v>438</v>
      </c>
      <c r="F536" s="164">
        <v>600</v>
      </c>
      <c r="G536" s="47">
        <v>0.7</v>
      </c>
      <c r="H536" s="47">
        <v>0.7</v>
      </c>
      <c r="I536" s="207">
        <f t="shared" si="225"/>
        <v>100</v>
      </c>
    </row>
    <row r="537" spans="1:9" ht="60" x14ac:dyDescent="0.25">
      <c r="A537" s="260" t="s">
        <v>437</v>
      </c>
      <c r="B537" s="160">
        <v>902</v>
      </c>
      <c r="C537" s="161" t="s">
        <v>95</v>
      </c>
      <c r="D537" s="161" t="s">
        <v>88</v>
      </c>
      <c r="E537" s="162" t="s">
        <v>438</v>
      </c>
      <c r="F537" s="157"/>
      <c r="G537" s="11">
        <f>G538</f>
        <v>1.2</v>
      </c>
      <c r="H537" s="11">
        <f t="shared" ref="H537" si="234">H538</f>
        <v>1.2</v>
      </c>
      <c r="I537" s="207">
        <f t="shared" si="225"/>
        <v>100</v>
      </c>
    </row>
    <row r="538" spans="1:9" ht="51.75" x14ac:dyDescent="0.25">
      <c r="A538" s="266" t="s">
        <v>63</v>
      </c>
      <c r="B538" s="267">
        <v>902</v>
      </c>
      <c r="C538" s="268" t="s">
        <v>95</v>
      </c>
      <c r="D538" s="268" t="s">
        <v>88</v>
      </c>
      <c r="E538" s="6" t="s">
        <v>438</v>
      </c>
      <c r="F538" s="164">
        <v>600</v>
      </c>
      <c r="G538" s="47">
        <v>1.2</v>
      </c>
      <c r="H538" s="47">
        <v>1.2</v>
      </c>
      <c r="I538" s="207">
        <f t="shared" si="225"/>
        <v>100</v>
      </c>
    </row>
    <row r="539" spans="1:9" ht="90.75" thickBot="1" x14ac:dyDescent="0.3">
      <c r="A539" s="253" t="s">
        <v>336</v>
      </c>
      <c r="B539" s="203">
        <v>902</v>
      </c>
      <c r="C539" s="204" t="s">
        <v>95</v>
      </c>
      <c r="D539" s="204" t="s">
        <v>88</v>
      </c>
      <c r="E539" s="205" t="s">
        <v>226</v>
      </c>
      <c r="F539" s="206"/>
      <c r="G539" s="11">
        <f>G540</f>
        <v>19</v>
      </c>
      <c r="H539" s="11">
        <f t="shared" ref="H539:H540" si="235">H540</f>
        <v>19</v>
      </c>
      <c r="I539" s="207">
        <f t="shared" si="225"/>
        <v>100</v>
      </c>
    </row>
    <row r="540" spans="1:9" ht="90" thickBot="1" x14ac:dyDescent="0.3">
      <c r="A540" s="254" t="s">
        <v>323</v>
      </c>
      <c r="B540" s="203">
        <v>902</v>
      </c>
      <c r="C540" s="204" t="s">
        <v>95</v>
      </c>
      <c r="D540" s="204" t="s">
        <v>88</v>
      </c>
      <c r="E540" s="205" t="s">
        <v>202</v>
      </c>
      <c r="F540" s="206"/>
      <c r="G540" s="11">
        <f>G541</f>
        <v>19</v>
      </c>
      <c r="H540" s="11">
        <f t="shared" si="235"/>
        <v>19</v>
      </c>
      <c r="I540" s="207">
        <f t="shared" si="225"/>
        <v>100</v>
      </c>
    </row>
    <row r="541" spans="1:9" ht="81.75" thickBot="1" x14ac:dyDescent="0.3">
      <c r="A541" s="112" t="s">
        <v>224</v>
      </c>
      <c r="B541" s="160">
        <v>902</v>
      </c>
      <c r="C541" s="161" t="s">
        <v>95</v>
      </c>
      <c r="D541" s="161" t="s">
        <v>88</v>
      </c>
      <c r="E541" s="162" t="s">
        <v>203</v>
      </c>
      <c r="F541" s="157"/>
      <c r="G541" s="14">
        <f>G542+G543</f>
        <v>19</v>
      </c>
      <c r="H541" s="14">
        <f t="shared" ref="H541" si="236">H542+H543</f>
        <v>19</v>
      </c>
      <c r="I541" s="207">
        <f t="shared" si="225"/>
        <v>100</v>
      </c>
    </row>
    <row r="542" spans="1:9" ht="39" x14ac:dyDescent="0.25">
      <c r="A542" s="261" t="s">
        <v>17</v>
      </c>
      <c r="B542" s="262">
        <v>902</v>
      </c>
      <c r="C542" s="263" t="s">
        <v>95</v>
      </c>
      <c r="D542" s="263" t="s">
        <v>88</v>
      </c>
      <c r="E542" s="6" t="s">
        <v>203</v>
      </c>
      <c r="F542" s="206">
        <v>200</v>
      </c>
      <c r="G542" s="47">
        <v>5</v>
      </c>
      <c r="H542" s="47">
        <v>5</v>
      </c>
      <c r="I542" s="207">
        <f t="shared" si="225"/>
        <v>100</v>
      </c>
    </row>
    <row r="543" spans="1:9" ht="51.75" x14ac:dyDescent="0.25">
      <c r="A543" s="21" t="s">
        <v>63</v>
      </c>
      <c r="B543" s="262">
        <v>902</v>
      </c>
      <c r="C543" s="263" t="s">
        <v>95</v>
      </c>
      <c r="D543" s="263" t="s">
        <v>88</v>
      </c>
      <c r="E543" s="6" t="s">
        <v>203</v>
      </c>
      <c r="F543" s="206">
        <v>600</v>
      </c>
      <c r="G543" s="47">
        <v>14</v>
      </c>
      <c r="H543" s="47">
        <v>14</v>
      </c>
      <c r="I543" s="207">
        <f t="shared" si="225"/>
        <v>100</v>
      </c>
    </row>
    <row r="544" spans="1:9" ht="99.75" x14ac:dyDescent="0.25">
      <c r="A544" s="173" t="s">
        <v>211</v>
      </c>
      <c r="B544" s="118">
        <v>902</v>
      </c>
      <c r="C544" s="169" t="s">
        <v>95</v>
      </c>
      <c r="D544" s="169" t="s">
        <v>88</v>
      </c>
      <c r="E544" s="163" t="s">
        <v>214</v>
      </c>
      <c r="F544" s="109"/>
      <c r="G544" s="11">
        <f>G545</f>
        <v>0</v>
      </c>
      <c r="H544" s="11">
        <f t="shared" ref="H544" si="237">H545</f>
        <v>0</v>
      </c>
      <c r="I544" s="207">
        <v>0</v>
      </c>
    </row>
    <row r="545" spans="1:9" ht="63.75" x14ac:dyDescent="0.25">
      <c r="A545" s="174" t="s">
        <v>212</v>
      </c>
      <c r="B545" s="118">
        <v>902</v>
      </c>
      <c r="C545" s="169" t="s">
        <v>95</v>
      </c>
      <c r="D545" s="169" t="s">
        <v>88</v>
      </c>
      <c r="E545" s="163" t="s">
        <v>213</v>
      </c>
      <c r="F545" s="165"/>
      <c r="G545" s="11">
        <f>G546+G549+G551</f>
        <v>0</v>
      </c>
      <c r="H545" s="11">
        <f t="shared" ref="H545" si="238">H546+H549+H551</f>
        <v>0</v>
      </c>
      <c r="I545" s="207">
        <v>0</v>
      </c>
    </row>
    <row r="546" spans="1:9" ht="127.5" customHeight="1" x14ac:dyDescent="0.25">
      <c r="A546" s="22" t="s">
        <v>363</v>
      </c>
      <c r="B546" s="116">
        <v>902</v>
      </c>
      <c r="C546" s="161" t="s">
        <v>95</v>
      </c>
      <c r="D546" s="161" t="s">
        <v>88</v>
      </c>
      <c r="E546" s="162" t="s">
        <v>360</v>
      </c>
      <c r="F546" s="102"/>
      <c r="G546" s="14">
        <f>G548+G547</f>
        <v>0</v>
      </c>
      <c r="H546" s="14">
        <f t="shared" ref="H546" si="239">H548+H547</f>
        <v>0</v>
      </c>
      <c r="I546" s="207">
        <v>0</v>
      </c>
    </row>
    <row r="547" spans="1:9" ht="39" x14ac:dyDescent="0.25">
      <c r="A547" s="274" t="s">
        <v>17</v>
      </c>
      <c r="B547" s="275">
        <v>902</v>
      </c>
      <c r="C547" s="276" t="s">
        <v>95</v>
      </c>
      <c r="D547" s="276" t="s">
        <v>88</v>
      </c>
      <c r="E547" s="6" t="s">
        <v>360</v>
      </c>
      <c r="F547" s="164">
        <v>200</v>
      </c>
      <c r="G547" s="47"/>
      <c r="H547" s="47"/>
      <c r="I547" s="207"/>
    </row>
    <row r="548" spans="1:9" ht="39" x14ac:dyDescent="0.25">
      <c r="A548" s="21" t="s">
        <v>17</v>
      </c>
      <c r="B548" s="100">
        <v>902</v>
      </c>
      <c r="C548" s="101" t="s">
        <v>95</v>
      </c>
      <c r="D548" s="101" t="s">
        <v>88</v>
      </c>
      <c r="E548" s="6" t="s">
        <v>360</v>
      </c>
      <c r="F548" s="164">
        <v>600</v>
      </c>
      <c r="G548" s="47"/>
      <c r="H548" s="47"/>
      <c r="I548" s="207"/>
    </row>
    <row r="549" spans="1:9" ht="119.25" customHeight="1" x14ac:dyDescent="0.25">
      <c r="A549" s="22" t="s">
        <v>362</v>
      </c>
      <c r="B549" s="116">
        <v>902</v>
      </c>
      <c r="C549" s="161" t="s">
        <v>95</v>
      </c>
      <c r="D549" s="161" t="s">
        <v>88</v>
      </c>
      <c r="E549" s="162" t="s">
        <v>360</v>
      </c>
      <c r="F549" s="164"/>
      <c r="G549" s="11">
        <f>G550</f>
        <v>0</v>
      </c>
      <c r="H549" s="11">
        <f t="shared" ref="H549" si="240">H550</f>
        <v>0</v>
      </c>
      <c r="I549" s="207">
        <v>0</v>
      </c>
    </row>
    <row r="550" spans="1:9" ht="39" x14ac:dyDescent="0.25">
      <c r="A550" s="299" t="s">
        <v>17</v>
      </c>
      <c r="B550" s="300">
        <v>902</v>
      </c>
      <c r="C550" s="301" t="s">
        <v>95</v>
      </c>
      <c r="D550" s="301" t="s">
        <v>88</v>
      </c>
      <c r="E550" s="6" t="s">
        <v>360</v>
      </c>
      <c r="F550" s="164">
        <v>200</v>
      </c>
      <c r="G550" s="47"/>
      <c r="H550" s="47"/>
      <c r="I550" s="207"/>
    </row>
    <row r="551" spans="1:9" ht="115.5" customHeight="1" x14ac:dyDescent="0.25">
      <c r="A551" s="22" t="s">
        <v>361</v>
      </c>
      <c r="B551" s="116">
        <v>902</v>
      </c>
      <c r="C551" s="161" t="s">
        <v>95</v>
      </c>
      <c r="D551" s="161" t="s">
        <v>88</v>
      </c>
      <c r="E551" s="162" t="s">
        <v>360</v>
      </c>
      <c r="F551" s="164"/>
      <c r="G551" s="11">
        <f>G552</f>
        <v>0</v>
      </c>
      <c r="H551" s="11">
        <f t="shared" ref="H551" si="241">H552</f>
        <v>0</v>
      </c>
      <c r="I551" s="207">
        <v>0</v>
      </c>
    </row>
    <row r="552" spans="1:9" ht="39" x14ac:dyDescent="0.25">
      <c r="A552" s="299" t="s">
        <v>17</v>
      </c>
      <c r="B552" s="300">
        <v>902</v>
      </c>
      <c r="C552" s="301" t="s">
        <v>95</v>
      </c>
      <c r="D552" s="301" t="s">
        <v>88</v>
      </c>
      <c r="E552" s="6" t="s">
        <v>360</v>
      </c>
      <c r="F552" s="164">
        <v>200</v>
      </c>
      <c r="G552" s="47"/>
      <c r="H552" s="47"/>
      <c r="I552" s="207"/>
    </row>
    <row r="553" spans="1:9" ht="15.75" x14ac:dyDescent="0.25">
      <c r="A553" s="24" t="s">
        <v>57</v>
      </c>
      <c r="B553" s="71">
        <v>902</v>
      </c>
      <c r="C553" s="72"/>
      <c r="D553" s="72"/>
      <c r="E553" s="73"/>
      <c r="F553" s="74"/>
      <c r="G553" s="11">
        <f>G495+G476+G470</f>
        <v>14640.599999999999</v>
      </c>
      <c r="H553" s="11">
        <f t="shared" ref="H553" si="242">H495+H476+H470</f>
        <v>14353.300000000001</v>
      </c>
      <c r="I553" s="207">
        <f t="shared" si="225"/>
        <v>98.037648730243305</v>
      </c>
    </row>
    <row r="554" spans="1:9" ht="15.75" x14ac:dyDescent="0.25">
      <c r="A554" s="24"/>
      <c r="B554" s="71"/>
      <c r="C554" s="72"/>
      <c r="D554" s="72"/>
      <c r="E554" s="73"/>
      <c r="F554" s="74"/>
      <c r="G554" s="11"/>
      <c r="H554" s="11"/>
      <c r="I554" s="207"/>
    </row>
    <row r="555" spans="1:9" ht="44.25" customHeight="1" x14ac:dyDescent="0.25">
      <c r="A555" s="22" t="s">
        <v>81</v>
      </c>
      <c r="B555" s="71">
        <v>902</v>
      </c>
      <c r="C555" s="72" t="s">
        <v>88</v>
      </c>
      <c r="D555" s="72">
        <v>13</v>
      </c>
      <c r="E555" s="6"/>
      <c r="F555" s="74"/>
      <c r="G555" s="70">
        <f>G556</f>
        <v>18530.000000000004</v>
      </c>
      <c r="H555" s="207">
        <f t="shared" ref="H555" si="243">H556</f>
        <v>18456.000000000004</v>
      </c>
      <c r="I555" s="207">
        <f t="shared" si="225"/>
        <v>99.600647598488933</v>
      </c>
    </row>
    <row r="556" spans="1:9" ht="100.5" x14ac:dyDescent="0.25">
      <c r="A556" s="56" t="s">
        <v>386</v>
      </c>
      <c r="B556" s="203">
        <v>902</v>
      </c>
      <c r="C556" s="204" t="s">
        <v>88</v>
      </c>
      <c r="D556" s="204">
        <v>13</v>
      </c>
      <c r="E556" s="205" t="s">
        <v>143</v>
      </c>
      <c r="F556" s="206"/>
      <c r="G556" s="207">
        <f>G557+G562</f>
        <v>18530.000000000004</v>
      </c>
      <c r="H556" s="207">
        <f t="shared" ref="H556" si="244">H557+H562</f>
        <v>18456.000000000004</v>
      </c>
      <c r="I556" s="207">
        <f t="shared" si="225"/>
        <v>99.600647598488933</v>
      </c>
    </row>
    <row r="557" spans="1:9" ht="40.5" x14ac:dyDescent="0.25">
      <c r="A557" s="24" t="s">
        <v>82</v>
      </c>
      <c r="B557" s="160">
        <v>902</v>
      </c>
      <c r="C557" s="161" t="s">
        <v>88</v>
      </c>
      <c r="D557" s="161">
        <v>13</v>
      </c>
      <c r="E557" s="162" t="s">
        <v>144</v>
      </c>
      <c r="F557" s="157"/>
      <c r="G557" s="158">
        <f>G558+G559+G560+G561</f>
        <v>18523.300000000003</v>
      </c>
      <c r="H557" s="158">
        <f t="shared" ref="H557" si="245">H558+H559+H560+H561</f>
        <v>18449.300000000003</v>
      </c>
      <c r="I557" s="207">
        <f t="shared" si="225"/>
        <v>99.600503150086652</v>
      </c>
    </row>
    <row r="558" spans="1:9" ht="90" x14ac:dyDescent="0.25">
      <c r="A558" s="21" t="s">
        <v>22</v>
      </c>
      <c r="B558" s="61">
        <v>902</v>
      </c>
      <c r="C558" s="62" t="s">
        <v>88</v>
      </c>
      <c r="D558" s="62">
        <v>13</v>
      </c>
      <c r="E558" s="6" t="s">
        <v>144</v>
      </c>
      <c r="F558" s="74">
        <v>100</v>
      </c>
      <c r="G558" s="47">
        <v>15385.7</v>
      </c>
      <c r="H558" s="47">
        <v>15385.7</v>
      </c>
      <c r="I558" s="207">
        <f t="shared" si="225"/>
        <v>100</v>
      </c>
    </row>
    <row r="559" spans="1:9" ht="39" x14ac:dyDescent="0.25">
      <c r="A559" s="21" t="s">
        <v>17</v>
      </c>
      <c r="B559" s="61">
        <v>902</v>
      </c>
      <c r="C559" s="62" t="s">
        <v>88</v>
      </c>
      <c r="D559" s="62">
        <v>13</v>
      </c>
      <c r="E559" s="6" t="s">
        <v>144</v>
      </c>
      <c r="F559" s="74">
        <v>200</v>
      </c>
      <c r="G559" s="47">
        <v>3136.9</v>
      </c>
      <c r="H559" s="47">
        <v>3062.9</v>
      </c>
      <c r="I559" s="207">
        <f t="shared" si="225"/>
        <v>97.640983136217287</v>
      </c>
    </row>
    <row r="560" spans="1:9" ht="26.25" x14ac:dyDescent="0.25">
      <c r="A560" s="21" t="s">
        <v>61</v>
      </c>
      <c r="B560" s="61">
        <v>902</v>
      </c>
      <c r="C560" s="62" t="s">
        <v>88</v>
      </c>
      <c r="D560" s="62">
        <v>13</v>
      </c>
      <c r="E560" s="6" t="s">
        <v>144</v>
      </c>
      <c r="F560" s="74">
        <v>300</v>
      </c>
      <c r="G560" s="47"/>
      <c r="H560" s="47"/>
      <c r="I560" s="207"/>
    </row>
    <row r="561" spans="1:9" ht="15.75" x14ac:dyDescent="0.25">
      <c r="A561" s="21" t="s">
        <v>15</v>
      </c>
      <c r="B561" s="61">
        <v>902</v>
      </c>
      <c r="C561" s="62" t="s">
        <v>88</v>
      </c>
      <c r="D561" s="62">
        <v>13</v>
      </c>
      <c r="E561" s="6" t="s">
        <v>144</v>
      </c>
      <c r="F561" s="74">
        <v>800</v>
      </c>
      <c r="G561" s="76">
        <v>0.7</v>
      </c>
      <c r="H561" s="170">
        <v>0.7</v>
      </c>
      <c r="I561" s="207">
        <f t="shared" si="225"/>
        <v>100</v>
      </c>
    </row>
    <row r="562" spans="1:9" ht="40.5" x14ac:dyDescent="0.25">
      <c r="A562" s="24" t="s">
        <v>24</v>
      </c>
      <c r="B562" s="67">
        <v>902</v>
      </c>
      <c r="C562" s="68" t="s">
        <v>88</v>
      </c>
      <c r="D562" s="68">
        <v>13</v>
      </c>
      <c r="E562" s="162" t="s">
        <v>145</v>
      </c>
      <c r="F562" s="64"/>
      <c r="G562" s="65">
        <f>G563</f>
        <v>6.7</v>
      </c>
      <c r="H562" s="158">
        <f t="shared" ref="H562" si="246">H563</f>
        <v>6.7</v>
      </c>
      <c r="I562" s="207">
        <f t="shared" si="225"/>
        <v>100</v>
      </c>
    </row>
    <row r="563" spans="1:9" ht="15.75" x14ac:dyDescent="0.25">
      <c r="A563" s="21" t="s">
        <v>15</v>
      </c>
      <c r="B563" s="61">
        <v>902</v>
      </c>
      <c r="C563" s="62" t="s">
        <v>88</v>
      </c>
      <c r="D563" s="62">
        <v>13</v>
      </c>
      <c r="E563" s="6" t="s">
        <v>145</v>
      </c>
      <c r="F563" s="74">
        <v>800</v>
      </c>
      <c r="G563" s="76">
        <v>6.7</v>
      </c>
      <c r="H563" s="170">
        <v>6.7</v>
      </c>
      <c r="I563" s="207">
        <f t="shared" si="225"/>
        <v>100</v>
      </c>
    </row>
    <row r="564" spans="1:9" ht="15.75" x14ac:dyDescent="0.25">
      <c r="A564" s="22" t="s">
        <v>57</v>
      </c>
      <c r="B564" s="71"/>
      <c r="C564" s="72"/>
      <c r="D564" s="72"/>
      <c r="E564" s="73"/>
      <c r="F564" s="74"/>
      <c r="G564" s="70">
        <f>G555</f>
        <v>18530.000000000004</v>
      </c>
      <c r="H564" s="207">
        <f t="shared" ref="H564" si="247">H555</f>
        <v>18456.000000000004</v>
      </c>
      <c r="I564" s="207">
        <f t="shared" si="225"/>
        <v>99.600647598488933</v>
      </c>
    </row>
    <row r="565" spans="1:9" ht="15.75" x14ac:dyDescent="0.25">
      <c r="A565" s="44" t="s">
        <v>83</v>
      </c>
      <c r="B565" s="71"/>
      <c r="C565" s="72"/>
      <c r="D565" s="72"/>
      <c r="E565" s="73"/>
      <c r="F565" s="74"/>
      <c r="G565" s="70"/>
      <c r="H565" s="207"/>
      <c r="I565" s="207"/>
    </row>
    <row r="566" spans="1:9" ht="51.75" x14ac:dyDescent="0.25">
      <c r="A566" s="22" t="s">
        <v>84</v>
      </c>
      <c r="B566" s="71">
        <v>931</v>
      </c>
      <c r="C566" s="72" t="s">
        <v>88</v>
      </c>
      <c r="D566" s="72" t="s">
        <v>96</v>
      </c>
      <c r="E566" s="6"/>
      <c r="F566" s="74"/>
      <c r="G566" s="70">
        <f>G567+G572</f>
        <v>1427</v>
      </c>
      <c r="H566" s="207">
        <f t="shared" ref="H566" si="248">H567+H572</f>
        <v>1427</v>
      </c>
      <c r="I566" s="207">
        <f t="shared" si="225"/>
        <v>100</v>
      </c>
    </row>
    <row r="567" spans="1:9" ht="51.75" x14ac:dyDescent="0.25">
      <c r="A567" s="22" t="s">
        <v>21</v>
      </c>
      <c r="B567" s="61">
        <v>931</v>
      </c>
      <c r="C567" s="62" t="s">
        <v>88</v>
      </c>
      <c r="D567" s="62" t="s">
        <v>96</v>
      </c>
      <c r="E567" s="163" t="s">
        <v>125</v>
      </c>
      <c r="F567" s="74"/>
      <c r="G567" s="76">
        <f>G568+G575+G579</f>
        <v>1427</v>
      </c>
      <c r="H567" s="170">
        <f t="shared" ref="H567" si="249">H568+H575+H579</f>
        <v>1427</v>
      </c>
      <c r="I567" s="207">
        <f t="shared" si="225"/>
        <v>100</v>
      </c>
    </row>
    <row r="568" spans="1:9" ht="39" x14ac:dyDescent="0.25">
      <c r="A568" s="20" t="s">
        <v>11</v>
      </c>
      <c r="B568" s="61">
        <v>931</v>
      </c>
      <c r="C568" s="62" t="s">
        <v>88</v>
      </c>
      <c r="D568" s="62" t="s">
        <v>96</v>
      </c>
      <c r="E568" s="162" t="s">
        <v>134</v>
      </c>
      <c r="F568" s="74"/>
      <c r="G568" s="76">
        <f>G569+G570+G571</f>
        <v>21.7</v>
      </c>
      <c r="H568" s="170">
        <f t="shared" ref="H568" si="250">H569+H570+H571</f>
        <v>21.7</v>
      </c>
      <c r="I568" s="207">
        <f t="shared" si="225"/>
        <v>100</v>
      </c>
    </row>
    <row r="569" spans="1:9" ht="90" x14ac:dyDescent="0.25">
      <c r="A569" s="21" t="s">
        <v>22</v>
      </c>
      <c r="B569" s="61">
        <v>931</v>
      </c>
      <c r="C569" s="62" t="s">
        <v>88</v>
      </c>
      <c r="D569" s="62" t="s">
        <v>96</v>
      </c>
      <c r="E569" s="6" t="s">
        <v>134</v>
      </c>
      <c r="F569" s="74">
        <v>100</v>
      </c>
      <c r="G569" s="76"/>
      <c r="H569" s="170"/>
      <c r="I569" s="207"/>
    </row>
    <row r="570" spans="1:9" ht="39" x14ac:dyDescent="0.25">
      <c r="A570" s="21" t="s">
        <v>17</v>
      </c>
      <c r="B570" s="61">
        <v>931</v>
      </c>
      <c r="C570" s="62" t="s">
        <v>88</v>
      </c>
      <c r="D570" s="62" t="s">
        <v>96</v>
      </c>
      <c r="E570" s="6" t="s">
        <v>134</v>
      </c>
      <c r="F570" s="74">
        <v>200</v>
      </c>
      <c r="G570" s="76">
        <v>21.7</v>
      </c>
      <c r="H570" s="170">
        <v>21.7</v>
      </c>
      <c r="I570" s="207">
        <f t="shared" si="225"/>
        <v>100</v>
      </c>
    </row>
    <row r="571" spans="1:9" ht="15.75" x14ac:dyDescent="0.25">
      <c r="A571" s="21" t="s">
        <v>15</v>
      </c>
      <c r="B571" s="61">
        <v>931</v>
      </c>
      <c r="C571" s="62" t="s">
        <v>88</v>
      </c>
      <c r="D571" s="62" t="s">
        <v>96</v>
      </c>
      <c r="E571" s="6" t="s">
        <v>134</v>
      </c>
      <c r="F571" s="74">
        <v>800</v>
      </c>
      <c r="G571" s="76"/>
      <c r="H571" s="170"/>
      <c r="I571" s="207"/>
    </row>
    <row r="572" spans="1:9" ht="40.5" x14ac:dyDescent="0.25">
      <c r="A572" s="24" t="s">
        <v>16</v>
      </c>
      <c r="B572" s="61">
        <v>931</v>
      </c>
      <c r="C572" s="62" t="s">
        <v>88</v>
      </c>
      <c r="D572" s="62" t="s">
        <v>96</v>
      </c>
      <c r="E572" s="163" t="s">
        <v>127</v>
      </c>
      <c r="F572" s="74"/>
      <c r="G572" s="207">
        <f>G573</f>
        <v>0</v>
      </c>
      <c r="H572" s="207">
        <f t="shared" ref="H572:H573" si="251">H573</f>
        <v>0</v>
      </c>
      <c r="I572" s="207">
        <v>0</v>
      </c>
    </row>
    <row r="573" spans="1:9" ht="40.5" x14ac:dyDescent="0.25">
      <c r="A573" s="24" t="s">
        <v>24</v>
      </c>
      <c r="B573" s="67">
        <v>931</v>
      </c>
      <c r="C573" s="68" t="s">
        <v>88</v>
      </c>
      <c r="D573" s="68" t="s">
        <v>96</v>
      </c>
      <c r="E573" s="162" t="s">
        <v>128</v>
      </c>
      <c r="F573" s="64"/>
      <c r="G573" s="158">
        <f>G574</f>
        <v>0</v>
      </c>
      <c r="H573" s="158">
        <f t="shared" si="251"/>
        <v>0</v>
      </c>
      <c r="I573" s="207">
        <v>0</v>
      </c>
    </row>
    <row r="574" spans="1:9" ht="15.75" x14ac:dyDescent="0.25">
      <c r="A574" s="21" t="s">
        <v>15</v>
      </c>
      <c r="B574" s="61">
        <v>931</v>
      </c>
      <c r="C574" s="62" t="s">
        <v>88</v>
      </c>
      <c r="D574" s="62" t="s">
        <v>96</v>
      </c>
      <c r="E574" s="6" t="s">
        <v>128</v>
      </c>
      <c r="F574" s="74">
        <v>800</v>
      </c>
      <c r="G574" s="76"/>
      <c r="H574" s="170"/>
      <c r="I574" s="207"/>
    </row>
    <row r="575" spans="1:9" ht="54" x14ac:dyDescent="0.25">
      <c r="A575" s="24" t="s">
        <v>85</v>
      </c>
      <c r="B575" s="160">
        <v>931</v>
      </c>
      <c r="C575" s="161" t="s">
        <v>88</v>
      </c>
      <c r="D575" s="161" t="s">
        <v>96</v>
      </c>
      <c r="E575" s="162" t="s">
        <v>249</v>
      </c>
      <c r="F575" s="157"/>
      <c r="G575" s="158">
        <f>G576+G577+G578</f>
        <v>449.9</v>
      </c>
      <c r="H575" s="158">
        <f t="shared" ref="H575" si="252">H576+H577+H578</f>
        <v>449.9</v>
      </c>
      <c r="I575" s="207">
        <f t="shared" si="225"/>
        <v>100</v>
      </c>
    </row>
    <row r="576" spans="1:9" ht="90" x14ac:dyDescent="0.25">
      <c r="A576" s="21" t="s">
        <v>22</v>
      </c>
      <c r="B576" s="61">
        <v>931</v>
      </c>
      <c r="C576" s="62" t="s">
        <v>88</v>
      </c>
      <c r="D576" s="62" t="s">
        <v>96</v>
      </c>
      <c r="E576" s="6" t="s">
        <v>249</v>
      </c>
      <c r="F576" s="74">
        <v>100</v>
      </c>
      <c r="G576" s="76">
        <v>444.5</v>
      </c>
      <c r="H576" s="170">
        <v>444.5</v>
      </c>
      <c r="I576" s="207">
        <f t="shared" si="225"/>
        <v>100</v>
      </c>
    </row>
    <row r="577" spans="1:9" ht="39" x14ac:dyDescent="0.25">
      <c r="A577" s="21" t="s">
        <v>17</v>
      </c>
      <c r="B577" s="61">
        <v>931</v>
      </c>
      <c r="C577" s="62" t="s">
        <v>88</v>
      </c>
      <c r="D577" s="62" t="s">
        <v>96</v>
      </c>
      <c r="E577" s="6" t="s">
        <v>249</v>
      </c>
      <c r="F577" s="74">
        <v>200</v>
      </c>
      <c r="G577" s="76">
        <v>5.4</v>
      </c>
      <c r="H577" s="170">
        <v>5.4</v>
      </c>
      <c r="I577" s="207">
        <f t="shared" si="225"/>
        <v>100</v>
      </c>
    </row>
    <row r="578" spans="1:9" ht="15.75" x14ac:dyDescent="0.25">
      <c r="A578" s="21" t="s">
        <v>15</v>
      </c>
      <c r="B578" s="61">
        <v>931</v>
      </c>
      <c r="C578" s="62" t="s">
        <v>88</v>
      </c>
      <c r="D578" s="62" t="s">
        <v>96</v>
      </c>
      <c r="E578" s="6" t="s">
        <v>249</v>
      </c>
      <c r="F578" s="74">
        <v>800</v>
      </c>
      <c r="G578" s="76"/>
      <c r="H578" s="170"/>
      <c r="I578" s="207"/>
    </row>
    <row r="579" spans="1:9" ht="40.5" x14ac:dyDescent="0.25">
      <c r="A579" s="24" t="s">
        <v>108</v>
      </c>
      <c r="B579" s="160">
        <v>931</v>
      </c>
      <c r="C579" s="161" t="s">
        <v>88</v>
      </c>
      <c r="D579" s="161" t="s">
        <v>96</v>
      </c>
      <c r="E579" s="162" t="s">
        <v>138</v>
      </c>
      <c r="F579" s="157"/>
      <c r="G579" s="158">
        <f>G580</f>
        <v>955.4</v>
      </c>
      <c r="H579" s="158">
        <f t="shared" ref="H579" si="253">H580</f>
        <v>955.4</v>
      </c>
      <c r="I579" s="207">
        <f t="shared" si="225"/>
        <v>100</v>
      </c>
    </row>
    <row r="580" spans="1:9" ht="90" x14ac:dyDescent="0.25">
      <c r="A580" s="21" t="s">
        <v>22</v>
      </c>
      <c r="B580" s="61">
        <v>931</v>
      </c>
      <c r="C580" s="62" t="s">
        <v>88</v>
      </c>
      <c r="D580" s="62" t="s">
        <v>96</v>
      </c>
      <c r="E580" s="6" t="s">
        <v>138</v>
      </c>
      <c r="F580" s="74">
        <v>100</v>
      </c>
      <c r="G580" s="76">
        <v>955.4</v>
      </c>
      <c r="H580" s="170">
        <v>955.4</v>
      </c>
      <c r="I580" s="207">
        <f t="shared" si="225"/>
        <v>100</v>
      </c>
    </row>
    <row r="581" spans="1:9" ht="40.5" x14ac:dyDescent="0.25">
      <c r="A581" s="24" t="s">
        <v>28</v>
      </c>
      <c r="B581" s="203">
        <v>931</v>
      </c>
      <c r="C581" s="204" t="s">
        <v>88</v>
      </c>
      <c r="D581" s="204" t="s">
        <v>100</v>
      </c>
      <c r="E581" s="205"/>
      <c r="F581" s="206"/>
      <c r="G581" s="207">
        <f>G582</f>
        <v>3</v>
      </c>
      <c r="H581" s="207">
        <f t="shared" ref="H581:H583" si="254">H582</f>
        <v>3</v>
      </c>
      <c r="I581" s="207">
        <f t="shared" si="225"/>
        <v>100</v>
      </c>
    </row>
    <row r="582" spans="1:9" ht="40.5" x14ac:dyDescent="0.25">
      <c r="A582" s="24" t="s">
        <v>16</v>
      </c>
      <c r="B582" s="203">
        <v>931</v>
      </c>
      <c r="C582" s="204" t="s">
        <v>88</v>
      </c>
      <c r="D582" s="204" t="s">
        <v>100</v>
      </c>
      <c r="E582" s="205" t="s">
        <v>198</v>
      </c>
      <c r="F582" s="206"/>
      <c r="G582" s="170">
        <f>G583</f>
        <v>3</v>
      </c>
      <c r="H582" s="170">
        <f t="shared" si="254"/>
        <v>3</v>
      </c>
      <c r="I582" s="207">
        <f t="shared" ref="I582:I591" si="255">H582/G582*100</f>
        <v>100</v>
      </c>
    </row>
    <row r="583" spans="1:9" ht="40.5" x14ac:dyDescent="0.25">
      <c r="A583" s="24" t="s">
        <v>346</v>
      </c>
      <c r="B583" s="160">
        <v>931</v>
      </c>
      <c r="C583" s="161" t="s">
        <v>88</v>
      </c>
      <c r="D583" s="161" t="s">
        <v>100</v>
      </c>
      <c r="E583" s="162" t="s">
        <v>426</v>
      </c>
      <c r="F583" s="157"/>
      <c r="G583" s="158">
        <f>G584</f>
        <v>3</v>
      </c>
      <c r="H583" s="158">
        <f t="shared" si="254"/>
        <v>3</v>
      </c>
      <c r="I583" s="207">
        <f t="shared" si="255"/>
        <v>100</v>
      </c>
    </row>
    <row r="584" spans="1:9" ht="15.75" x14ac:dyDescent="0.25">
      <c r="A584" s="21" t="s">
        <v>15</v>
      </c>
      <c r="B584" s="313">
        <v>931</v>
      </c>
      <c r="C584" s="314" t="s">
        <v>88</v>
      </c>
      <c r="D584" s="314" t="s">
        <v>100</v>
      </c>
      <c r="E584" s="6" t="s">
        <v>426</v>
      </c>
      <c r="F584" s="206">
        <v>800</v>
      </c>
      <c r="G584" s="170">
        <v>3</v>
      </c>
      <c r="H584" s="170">
        <v>3</v>
      </c>
      <c r="I584" s="207">
        <f t="shared" si="255"/>
        <v>100</v>
      </c>
    </row>
    <row r="585" spans="1:9" ht="15.75" x14ac:dyDescent="0.25">
      <c r="A585" s="24" t="s">
        <v>50</v>
      </c>
      <c r="B585" s="203">
        <v>931</v>
      </c>
      <c r="C585" s="204" t="s">
        <v>104</v>
      </c>
      <c r="D585" s="204" t="s">
        <v>88</v>
      </c>
      <c r="E585" s="205"/>
      <c r="F585" s="206"/>
      <c r="G585" s="207">
        <f>G586</f>
        <v>161.30000000000001</v>
      </c>
      <c r="H585" s="207">
        <f t="shared" ref="H585:H587" si="256">H586</f>
        <v>161.30000000000001</v>
      </c>
      <c r="I585" s="207">
        <f t="shared" si="255"/>
        <v>100</v>
      </c>
    </row>
    <row r="586" spans="1:9" ht="40.5" x14ac:dyDescent="0.25">
      <c r="A586" s="24" t="s">
        <v>16</v>
      </c>
      <c r="B586" s="203">
        <v>931</v>
      </c>
      <c r="C586" s="204" t="s">
        <v>104</v>
      </c>
      <c r="D586" s="204" t="s">
        <v>88</v>
      </c>
      <c r="E586" s="205" t="s">
        <v>198</v>
      </c>
      <c r="F586" s="206"/>
      <c r="G586" s="207">
        <f>G587</f>
        <v>161.30000000000001</v>
      </c>
      <c r="H586" s="207">
        <f t="shared" si="256"/>
        <v>161.30000000000001</v>
      </c>
      <c r="I586" s="207">
        <f t="shared" si="255"/>
        <v>100</v>
      </c>
    </row>
    <row r="587" spans="1:9" ht="39" x14ac:dyDescent="0.25">
      <c r="A587" s="20" t="s">
        <v>51</v>
      </c>
      <c r="B587" s="61">
        <v>931</v>
      </c>
      <c r="C587" s="62" t="s">
        <v>104</v>
      </c>
      <c r="D587" s="62" t="s">
        <v>88</v>
      </c>
      <c r="E587" s="162" t="s">
        <v>236</v>
      </c>
      <c r="F587" s="74"/>
      <c r="G587" s="76">
        <f>G588</f>
        <v>161.30000000000001</v>
      </c>
      <c r="H587" s="170">
        <f t="shared" si="256"/>
        <v>161.30000000000001</v>
      </c>
      <c r="I587" s="207">
        <f t="shared" si="255"/>
        <v>100</v>
      </c>
    </row>
    <row r="588" spans="1:9" ht="26.25" x14ac:dyDescent="0.25">
      <c r="A588" s="21" t="s">
        <v>61</v>
      </c>
      <c r="B588" s="61">
        <v>931</v>
      </c>
      <c r="C588" s="62" t="s">
        <v>104</v>
      </c>
      <c r="D588" s="62" t="s">
        <v>88</v>
      </c>
      <c r="E588" s="6" t="s">
        <v>236</v>
      </c>
      <c r="F588" s="74">
        <v>300</v>
      </c>
      <c r="G588" s="76">
        <v>161.30000000000001</v>
      </c>
      <c r="H588" s="170">
        <v>161.30000000000001</v>
      </c>
      <c r="I588" s="207">
        <f t="shared" si="255"/>
        <v>100</v>
      </c>
    </row>
    <row r="589" spans="1:9" ht="15.75" x14ac:dyDescent="0.25">
      <c r="A589" s="24" t="s">
        <v>57</v>
      </c>
      <c r="B589" s="61"/>
      <c r="C589" s="62"/>
      <c r="D589" s="62"/>
      <c r="E589" s="6"/>
      <c r="F589" s="74"/>
      <c r="G589" s="11">
        <f>G579+G575+G572+G568+G587+G581</f>
        <v>1591.3</v>
      </c>
      <c r="H589" s="11">
        <f t="shared" ref="H589" si="257">H579+H575+H572+H568+H587+H581</f>
        <v>1591.3</v>
      </c>
      <c r="I589" s="207">
        <f t="shared" si="255"/>
        <v>100</v>
      </c>
    </row>
    <row r="590" spans="1:9" ht="15.75" x14ac:dyDescent="0.25">
      <c r="A590" s="22" t="s">
        <v>86</v>
      </c>
      <c r="B590" s="61"/>
      <c r="C590" s="62"/>
      <c r="D590" s="62"/>
      <c r="E590" s="6"/>
      <c r="F590" s="74"/>
      <c r="G590" s="11">
        <f>G589+G564+G553+G468+G324+G21</f>
        <v>301960.19999999995</v>
      </c>
      <c r="H590" s="11">
        <f t="shared" ref="H590" si="258">H589+H564+H553+H468+H324+H21</f>
        <v>294615.19999999995</v>
      </c>
      <c r="I590" s="207">
        <f t="shared" si="255"/>
        <v>97.567560228136031</v>
      </c>
    </row>
    <row r="591" spans="1:9" ht="15.75" x14ac:dyDescent="0.25">
      <c r="A591" s="22" t="s">
        <v>87</v>
      </c>
      <c r="B591" s="61"/>
      <c r="C591" s="62"/>
      <c r="D591" s="62"/>
      <c r="E591" s="6"/>
      <c r="F591" s="74"/>
      <c r="G591" s="11">
        <v>1243</v>
      </c>
      <c r="H591" s="11">
        <v>2042.5</v>
      </c>
      <c r="I591" s="207">
        <f t="shared" si="255"/>
        <v>164.32019308125504</v>
      </c>
    </row>
  </sheetData>
  <mergeCells count="2">
    <mergeCell ref="G1:I1"/>
    <mergeCell ref="A2:I2"/>
  </mergeCells>
  <pageMargins left="0.70866141732283472" right="0.70866141732283472" top="0.74803149606299213" bottom="0.74803149606299213" header="0.31496062992125984" footer="0.31496062992125984"/>
  <pageSetup paperSize="9" scale="81" firstPageNumber="53" fitToHeight="57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 разделам 2019</vt:lpstr>
      <vt:lpstr>По видам 2019</vt:lpstr>
      <vt:lpstr>Ведомственная 2019</vt:lpstr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Finotdel123</cp:lastModifiedBy>
  <cp:lastPrinted>2020-03-30T10:24:32Z</cp:lastPrinted>
  <dcterms:created xsi:type="dcterms:W3CDTF">2011-11-20T07:20:51Z</dcterms:created>
  <dcterms:modified xsi:type="dcterms:W3CDTF">2020-03-30T10:24:38Z</dcterms:modified>
</cp:coreProperties>
</file>